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10.50.12.3\共有フォルダ\下水道課\03.管理係\13.決算統計関係\令和元年度\★2021.01.25〆_【財政課→市町支援課】【依頼】令和元年度決算「経営比較分析表」の分析等について\回答2.2\"/>
    </mc:Choice>
  </mc:AlternateContent>
  <xr:revisionPtr revIDLastSave="0" documentId="13_ncr:1_{DA31575C-B825-4744-9925-8DB2AA6F016D}" xr6:coauthVersionLast="45" xr6:coauthVersionMax="45" xr10:uidLastSave="{00000000-0000-0000-0000-000000000000}"/>
  <workbookProtection workbookAlgorithmName="SHA-512" workbookHashValue="Eq9B/e1XLcw6dTE5ZMCzsSGe1tK5hHRfZJPbQFBq3SiyWblqxPNkKy6sEc2qcQd6MFcFoMiySMdi22W8GZYigw==" workbookSaltValue="shQ2M/1E8cC9P590XQgoi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W10" i="4"/>
  <c r="P10" i="4"/>
  <c r="BB8" i="4"/>
  <c r="AT8" i="4"/>
  <c r="AL8" i="4"/>
  <c r="W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<sst xmlns="http://schemas.openxmlformats.org/spreadsheetml/2006/main" count="236" uniqueCount="120">
  <si>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</si>
  <si>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</si>
  <si>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</si>
  <si>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</si>
  <si>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</si>
  <si>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</si>
  <si>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</si>
  <si>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</si>
  <si>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</si>
  <si>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</si>
  <si>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</si>
  <si>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</si>
  <si>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</si>
  <si>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</si>
  <si>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</si>
  <si>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</si>
  <si>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</si>
  <si>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</si>
  <si>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</si>
  <si>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</si>
  <si>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</si>
  <si>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</si>
  <si>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</si>
  <si>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</si>
  <si>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</si>
  <si>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</si>
  <si>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</si>
  <si>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</si>
  <si>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</si>
  <si>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</si>
  <si>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</si>
  <si>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</si>
  <si>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</si>
  <si>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</si>
  <si>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</si>
  <si>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</si>
  <si>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</si>
  <si>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</si>
  <si>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</si>
  <si>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</si>
  <si>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</si>
  <si>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</si>
  <si>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</si>
  <si>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</si>
  <si>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</si>
  <si>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</si>
  <si>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</si>
  <si>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</si>
  <si>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</si>
  <si>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</si>
  <si>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</si>
  <si>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</si>
  <si>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</si>
  <si>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</si>
  <si>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</si>
  <si>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</si>
  <si>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</si>
  <si>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</si>
  <si>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</si>
  <si>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</si>
  <si>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</si>
  <si>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</si>
  <si>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</si>
  <si>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</si>
  <si>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</si>
  <si>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</si>
  <si>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</si>
  <si>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</si>
  <si>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</si>
  <si>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</si>
  <si>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</si>
  <si>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</si>
  <si>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</si>
  <si>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</si>
  <si>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</si>
  <si>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</si>
  <si>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</si>
  <si>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</si>
  <si>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</si>
  <si>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</si>
  <si>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</si>
  <si>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</si>
  <si>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</si>
  <si>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</si>
  <si>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</si>
  <si>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</si>
  <si>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</si>
  <si>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</si>
  <si>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</si>
  <si>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</si>
  <si>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</si>
  <si>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</si>
  <si>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</si>
  <si>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</si>
  <si>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</si>
  <si>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</si>
  <si>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</si>
  <si>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</si>
  <si>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神埼市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</si>
  <si>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</si>
  <si>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</si>
  <si>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</si>
  <si>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</si>
  <si>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</si>
  <si>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</si>
  <si>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</si>
  <si>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</si>
  <si>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</si>
  <si>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</si>
  <si>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</si>
  <si>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</si>
  <si>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</si>
  <si>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</si>
  <si>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</si>
  <si>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</si>
  <si>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</si>
  <si>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</si>
  <si>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10年3月31日供用開始を行い、20年を経過している。管渠改善率については、平成10年度より、管渠の更新等は行っていないため、数値は計上されていないが、区域内の配管不明水調査委託を平成26年度に行い、定期的な管路清掃やマンホールポンプの清掃を行っている。
　維持管理費に比例した収入増が見込めない状況であるため、老朽化の対策として令和２年度に公共下水道への接続し、公共下水道区域として広域化を行い長寿命化計画の策定に取り込んだ市全域の管路の改修等計画を策定するとともに、市民生活に大きな支障が出ないよう道路陥没後の老朽管路の改築といった事後的な対応にならない取り組みが急務となっている。</t>
    <rPh sb="167" eb="169">
      <t>レイワ</t>
    </rPh>
    <rPh sb="170" eb="172">
      <t>ネンド</t>
    </rPh>
    <rPh sb="180" eb="182">
      <t>セツゾク</t>
    </rPh>
    <phoneticPr fontId="4"/>
  </si>
  <si>
    <t xml:space="preserve">収益的収支比率において収支が赤字であり、経費削減等による経営改善に努める必要があるが、受益地の人口についても減少傾向である地域で、水洗化率の増も見込めない区域かつ、経費回収率も100％に届かず低水準で推移している。令和２年度に公共下水道へ接続し、市の汚水処理施設の維持管理費削減を図る。また、令和２年度からの企業会計移行により、経営状況と財政状況を明確化し、下水道事業の経営基盤強化と持続可能な事業運営の確立を目指す。
</t>
    <rPh sb="107" eb="109">
      <t>レイワ</t>
    </rPh>
    <rPh sb="110" eb="112">
      <t>ネンド</t>
    </rPh>
    <rPh sb="113" eb="115">
      <t>コウキョウ</t>
    </rPh>
    <rPh sb="115" eb="118">
      <t>ゲスイドウ</t>
    </rPh>
    <rPh sb="119" eb="121">
      <t>セツゾク</t>
    </rPh>
    <rPh sb="123" eb="124">
      <t>シ</t>
    </rPh>
    <rPh sb="140" eb="141">
      <t>ハカ</t>
    </rPh>
    <rPh sb="146" eb="148">
      <t>レイワ</t>
    </rPh>
    <phoneticPr fontId="4"/>
  </si>
  <si>
    <r>
      <t>　収益的収支比率については、年々増加しており、維持管理費等の経費節減により回復傾向にある。また、比率が100％未満のため収支が赤字であることを示しているため、さらなる経費削減等を行い経営改善に努める必要がある。
　経費回収率については、公営企業会計に伴う打ち切り決算のため、使用料収入が減少、また、公共下水道へ繋ぎ込みに伴う維持管理費の増大により前年と比較し減少している。
　汚水処理原価については、公共下水道へ徐々に接続していることで有収水量が減少。汚水処理費の増加に伴い前年度より増加傾向である。
　施設利用率については、</t>
    </r>
    <r>
      <rPr>
        <strike/>
        <sz val="11"/>
        <color rgb="FFFF0000"/>
        <rFont val="ＭＳ ゴシック"/>
        <family val="3"/>
        <charset val="128"/>
      </rPr>
      <t>処理水量の変動も少なく、</t>
    </r>
    <r>
      <rPr>
        <sz val="11"/>
        <color theme="1"/>
        <rFont val="ＭＳ ゴシック"/>
        <family val="3"/>
        <charset val="128"/>
      </rPr>
      <t xml:space="preserve">類似団体平均値と比較すると、高い水準で推移している。経年比較をすると、平成28年度までは増加傾向であったが、平成29年度以降は同水準で推移している。
　水洗化率については、類似団体平均値と比較すると、低い水準で推移していたが、既存アパート接続や新規加入に伴い増加したものの、転入転出の増減を繰り返している傾向がある。受益地についても開発等による増加が見込めない地域であり、区域内人口も減少傾向である。              
</t>
    </r>
    <rPh sb="188" eb="190">
      <t>オスイ</t>
    </rPh>
    <rPh sb="190" eb="192">
      <t>ショリ</t>
    </rPh>
    <rPh sb="192" eb="194">
      <t>ゲンカ</t>
    </rPh>
    <rPh sb="200" eb="202">
      <t>コウキョウ</t>
    </rPh>
    <rPh sb="202" eb="205">
      <t>ゲスイドウ</t>
    </rPh>
    <rPh sb="206" eb="208">
      <t>ジョジョ</t>
    </rPh>
    <rPh sb="209" eb="211">
      <t>セツゾク</t>
    </rPh>
    <rPh sb="220" eb="222">
      <t>スイリョウ</t>
    </rPh>
    <rPh sb="223" eb="225">
      <t>ゲンショウ</t>
    </rPh>
    <rPh sb="226" eb="228">
      <t>オスイ</t>
    </rPh>
    <rPh sb="228" eb="230">
      <t>ショリ</t>
    </rPh>
    <rPh sb="230" eb="231">
      <t>ヒ</t>
    </rPh>
    <rPh sb="232" eb="234">
      <t>ゾウカ</t>
    </rPh>
    <rPh sb="235" eb="236">
      <t>トモナ</t>
    </rPh>
    <rPh sb="237" eb="240">
      <t>ゼンネンド</t>
    </rPh>
    <rPh sb="242" eb="244">
      <t>ゾウカ</t>
    </rPh>
    <rPh sb="244" eb="24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</si>
</sst>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trike/>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7A-42D2-80EA-4F9BCE0BF7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C67A-42D2-80EA-4F9BCE0BF7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67.239999999999995</c:v>
                </c:pt>
                <c:pt idx="1">
                  <c:v>70.260000000000005</c:v>
                </c:pt>
                <c:pt idx="2">
                  <c:v>68.97</c:v>
                </c:pt>
                <c:pt idx="3">
                  <c:v>68.53</c:v>
                </c:pt>
                <c:pt idx="4">
                  <c:v>68.53</c:v>
                </c:pt>
              </c:numCache>
            </c:numRef>
          </c:val>
          <c:extLst>
            <c:ext xmlns:c16="http://schemas.microsoft.com/office/drawing/2014/chart" uri="{C3380CC4-5D6E-409C-BE32-E72D297353CC}">
              <c16:uniqueId val="{00000000-E3E4-40D2-ABF5-040C4A2E54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3E4-40D2-ABF5-040C4A2E54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83.92</c:v>
                </c:pt>
                <c:pt idx="1">
                  <c:v>85.85</c:v>
                </c:pt>
                <c:pt idx="2">
                  <c:v>86</c:v>
                </c:pt>
                <c:pt idx="3">
                  <c:v>84.69</c:v>
                </c:pt>
                <c:pt idx="4">
                  <c:v>85.24</c:v>
                </c:pt>
              </c:numCache>
            </c:numRef>
          </c:val>
          <c:extLst>
            <c:ext xmlns:c16="http://schemas.microsoft.com/office/drawing/2014/chart" uri="{C3380CC4-5D6E-409C-BE32-E72D297353CC}">
              <c16:uniqueId val="{00000000-1147-4999-96F1-AE78976E3F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147-4999-96F1-AE78976E3F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64.19</c:v>
                </c:pt>
                <c:pt idx="1">
                  <c:v>72.930000000000007</c:v>
                </c:pt>
                <c:pt idx="2">
                  <c:v>81.47</c:v>
                </c:pt>
                <c:pt idx="3">
                  <c:v>81</c:v>
                </c:pt>
                <c:pt idx="4">
                  <c:v>82.08</c:v>
                </c:pt>
              </c:numCache>
            </c:numRef>
          </c:val>
          <c:extLst>
            <c:ext xmlns:c16="http://schemas.microsoft.com/office/drawing/2014/chart" uri="{C3380CC4-5D6E-409C-BE32-E72D297353CC}">
              <c16:uniqueId val="{00000000-8250-4A69-91B9-1050F9CC80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0-4A69-91B9-1050F9CC80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9D-4FFF-9C2D-0C309F3C15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9D-4FFF-9C2D-0C309F3C15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37-4C06-A360-3CC64A3722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37-4C06-A360-3CC64A3722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62-474E-8B44-D229D53115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62-474E-8B44-D229D53115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B4-495B-8EE3-620933B42C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B4-495B-8EE3-620933B42C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833.4</c:v>
                </c:pt>
                <c:pt idx="1">
                  <c:v>727.94</c:v>
                </c:pt>
                <c:pt idx="2">
                  <c:v>599.49</c:v>
                </c:pt>
                <c:pt idx="3">
                  <c:v>720.02</c:v>
                </c:pt>
                <c:pt idx="4">
                  <c:v>694.34</c:v>
                </c:pt>
              </c:numCache>
            </c:numRef>
          </c:val>
          <c:extLst>
            <c:ext xmlns:c16="http://schemas.microsoft.com/office/drawing/2014/chart" uri="{C3380CC4-5D6E-409C-BE32-E72D297353CC}">
              <c16:uniqueId val="{00000000-0177-4EF3-975B-DB8771E4EA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177-4EF3-975B-DB8771E4EA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43.95</c:v>
                </c:pt>
                <c:pt idx="1">
                  <c:v>62</c:v>
                </c:pt>
                <c:pt idx="2">
                  <c:v>78.02</c:v>
                </c:pt>
                <c:pt idx="3">
                  <c:v>78.55</c:v>
                </c:pt>
                <c:pt idx="4">
                  <c:v>50.92</c:v>
                </c:pt>
              </c:numCache>
            </c:numRef>
          </c:val>
          <c:extLst>
            <c:ext xmlns:c16="http://schemas.microsoft.com/office/drawing/2014/chart" uri="{C3380CC4-5D6E-409C-BE32-E72D297353CC}">
              <c16:uniqueId val="{00000000-329B-4ED8-90C7-F3DBDA3BD5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329B-4ED8-90C7-F3DBDA3BD5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434.76</c:v>
                </c:pt>
                <c:pt idx="1">
                  <c:v>309.99</c:v>
                </c:pt>
                <c:pt idx="2">
                  <c:v>250.27</c:v>
                </c:pt>
                <c:pt idx="3">
                  <c:v>247.32</c:v>
                </c:pt>
                <c:pt idx="4">
                  <c:v>413.81</c:v>
                </c:pt>
              </c:numCache>
            </c:numRef>
          </c:val>
          <c:extLst>
            <c:ext xmlns:c16="http://schemas.microsoft.com/office/drawing/2014/chart" uri="{C3380CC4-5D6E-409C-BE32-E72D297353CC}">
              <c16:uniqueId val="{00000000-C47B-43F0-A0AA-58E1B5764C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47B-43F0-A0AA-58E1B5764C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CC30" sqref="CC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佐賀県　神埼市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31532</v>
      </c>
      <c r="AM8" s="69"/>
      <c r="AN8" s="69"/>
      <c r="AO8" s="69"/>
      <c r="AP8" s="69"/>
      <c r="AQ8" s="69"/>
      <c r="AR8" s="69"/>
      <c r="AS8" s="69"/>
      <c r="AT8" s="68">
        <f>データ!T6</f>
        <v>125.13</v>
      </c>
      <c r="AU8" s="68"/>
      <c r="AV8" s="68"/>
      <c r="AW8" s="68"/>
      <c r="AX8" s="68"/>
      <c r="AY8" s="68"/>
      <c r="AZ8" s="68"/>
      <c r="BA8" s="68"/>
      <c r="BB8" s="68">
        <f>データ!U6</f>
        <v>251.99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1.73</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542</v>
      </c>
      <c r="AM10" s="69"/>
      <c r="AN10" s="69"/>
      <c r="AO10" s="69"/>
      <c r="AP10" s="69"/>
      <c r="AQ10" s="69"/>
      <c r="AR10" s="69"/>
      <c r="AS10" s="69"/>
      <c r="AT10" s="68">
        <f>データ!W6</f>
        <v>0.2</v>
      </c>
      <c r="AU10" s="68"/>
      <c r="AV10" s="68"/>
      <c r="AW10" s="68"/>
      <c r="AX10" s="68"/>
      <c r="AY10" s="68"/>
      <c r="AZ10" s="68"/>
      <c r="BA10" s="68"/>
      <c r="BB10" s="68">
        <f>データ!X6</f>
        <v>2710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AzirwrQ9yjn0cZaccD3FpfXDEc3Hvcec3mjaKQYMarzSWN0WPBKGDNZytrIMq1RIg8BxWxbj7wZFxqUqN7IrGw==" saltValue="xkslztjOBRXgbGx97zSD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16:BZ44"/>
    <mergeCell ref="BL45:BZ46"/>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412104</v>
      </c>
      <c r="D6" s="33">
        <f t="shared" si="3"/>
        <v>47</v>
      </c>
      <c r="E6" s="33">
        <f t="shared" si="3"/>
        <v>17</v>
      </c>
      <c r="F6" s="33">
        <f t="shared" si="3"/>
        <v>5</v>
      </c>
      <c r="G6" s="33">
        <f t="shared" si="3"/>
        <v>0</v>
      </c>
      <c r="H6" s="33" t="str">
        <f t="shared" si="3"/>
        <v>佐賀県　神埼市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1.73</v>
      </c>
      <c r="Q6" s="34">
        <f t="shared" si="3"/>
        <v>100</v>
      </c>
      <c r="R6" s="34">
        <f t="shared" si="3"/>
        <v>3850</v>
      </c>
      <c r="S6" s="34">
        <f t="shared" si="3"/>
        <v>31532</v>
      </c>
      <c r="T6" s="34">
        <f t="shared" si="3"/>
        <v>125.13</v>
      </c>
      <c r="U6" s="34">
        <f t="shared" si="3"/>
        <v>251.99</v>
      </c>
      <c r="V6" s="34">
        <f t="shared" si="3"/>
        <v>542</v>
      </c>
      <c r="W6" s="34">
        <f t="shared" si="3"/>
        <v>0.2</v>
      </c>
      <c r="X6" s="34">
        <f t="shared" si="3"/>
        <v>2710</v>
      </c>
      <c r="Y6" s="35">
        <f>IF(Y7="",NA(),Y7)</f>
        <v>64.19</v>
      </c>
      <c r="Z6" s="35">
        <f t="shared" ref="Z6:AH6" si="4">IF(Z7="",NA(),Z7)</f>
        <v>72.930000000000007</v>
      </c>
      <c r="AA6" s="35">
        <f t="shared" si="4"/>
        <v>81.47</v>
      </c>
      <c r="AB6" s="35">
        <f t="shared" si="4"/>
        <v>81</v>
      </c>
      <c r="AC6" s="35">
        <f t="shared" si="4"/>
        <v>82.08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833.4</v>
      </c>
      <c r="BG6" s="35">
        <f t="shared" ref="BG6:BO6" si="7">IF(BG7="",NA(),BG7)</f>
        <v>727.94</v>
      </c>
      <c r="BH6" s="35">
        <f t="shared" si="7"/>
        <v>599.49</v>
      </c>
      <c r="BI6" s="35">
        <f t="shared" si="7"/>
        <v>720.02</v>
      </c>
      <c r="BJ6" s="35">
        <f t="shared" si="7"/>
        <v>694.34</v>
      </c>
      <c r="BK6" s="35">
        <f t="shared" si="7"/>
        <v>1081.8</v>
      </c>
      <c r="BL6" s="35">
        <f t="shared" si="7"/>
        <v>974.93</v>
      </c>
      <c r="BM6" s="35">
        <f t="shared" si="7"/>
        <v>855.8</v>
      </c>
      <c r="BN6" s="35">
        <f t="shared" si="7"/>
        <v>789.46</v>
      </c>
      <c r="BO6" s="35">
        <f t="shared" si="7"/>
        <v>826.83</v>
      </c>
      <c r="BP6" s="34" t="str">
        <f>IF(BP7="","",IF(BP7="-","【-】","【"&amp;SUBSTITUTE(TEXT(BP7,"#,##0.00"),"-","△")&amp;"】"))</f>
        <v>【765.47】</v>
      </c>
      <c r="BQ6" s="35">
        <f>IF(BQ7="",NA(),BQ7)</f>
        <v>43.95</v>
      </c>
      <c r="BR6" s="35">
        <f t="shared" ref="BR6:BZ6" si="8">IF(BR7="",NA(),BR7)</f>
        <v>62</v>
      </c>
      <c r="BS6" s="35">
        <f t="shared" si="8"/>
        <v>78.02</v>
      </c>
      <c r="BT6" s="35">
        <f t="shared" si="8"/>
        <v>78.55</v>
      </c>
      <c r="BU6" s="35">
        <f t="shared" si="8"/>
        <v>50.92</v>
      </c>
      <c r="BV6" s="35">
        <f t="shared" si="8"/>
        <v>52.19</v>
      </c>
      <c r="BW6" s="35">
        <f t="shared" si="8"/>
        <v>55.32</v>
      </c>
      <c r="BX6" s="35">
        <f t="shared" si="8"/>
        <v>59.8</v>
      </c>
      <c r="BY6" s="35">
        <f t="shared" si="8"/>
        <v>57.77</v>
      </c>
      <c r="BZ6" s="35">
        <f t="shared" si="8"/>
        <v>57.31</v>
      </c>
      <c r="CA6" s="34" t="str">
        <f>IF(CA7="","",IF(CA7="-","【-】","【"&amp;SUBSTITUTE(TEXT(CA7,"#,##0.00"),"-","△")&amp;"】"))</f>
        <v>【59.59】</v>
      </c>
      <c r="CB6" s="35">
        <f>IF(CB7="",NA(),CB7)</f>
        <v>434.76</v>
      </c>
      <c r="CC6" s="35">
        <f t="shared" ref="CC6:CK6" si="9">IF(CC7="",NA(),CC7)</f>
        <v>309.99</v>
      </c>
      <c r="CD6" s="35">
        <f t="shared" si="9"/>
        <v>250.27</v>
      </c>
      <c r="CE6" s="35">
        <f t="shared" si="9"/>
        <v>247.32</v>
      </c>
      <c r="CF6" s="35">
        <f t="shared" si="9"/>
        <v>413.81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67.239999999999995</v>
      </c>
      <c r="CN6" s="35">
        <f t="shared" ref="CN6:CV6" si="10">IF(CN7="",NA(),CN7)</f>
        <v>70.260000000000005</v>
      </c>
      <c r="CO6" s="35">
        <f t="shared" si="10"/>
        <v>68.97</v>
      </c>
      <c r="CP6" s="35">
        <f t="shared" si="10"/>
        <v>68.53</v>
      </c>
      <c r="CQ6" s="35">
        <f t="shared" si="10"/>
        <v>68.53</v>
      </c>
      <c r="CR6" s="35">
        <f t="shared" si="10"/>
        <v>52.31</v>
      </c>
      <c r="CS6" s="35">
        <f t="shared" si="10"/>
        <v>60.65</v>
      </c>
      <c r="CT6" s="35">
        <f t="shared" si="10"/>
        <v>51.75</v>
      </c>
      <c r="CU6" s="35">
        <f t="shared" si="10"/>
        <v>50.68</v>
      </c>
      <c r="CV6" s="35">
        <f t="shared" si="10"/>
        <v>50.14</v>
      </c>
      <c r="CW6" s="34" t="str">
        <f>IF(CW7="","",IF(CW7="-","【-】","【"&amp;SUBSTITUTE(TEXT(CW7,"#,##0.00"),"-","△")&amp;"】"))</f>
        <v>【51.30】</v>
      </c>
      <c r="CX6" s="35">
        <f>IF(CX7="",NA(),CX7)</f>
        <v>83.92</v>
      </c>
      <c r="CY6" s="35">
        <f t="shared" ref="CY6:DG6" si="11">IF(CY7="",NA(),CY7)</f>
        <v>85.85</v>
      </c>
      <c r="CZ6" s="35">
        <f t="shared" si="11"/>
        <v>86</v>
      </c>
      <c r="DA6" s="35">
        <f t="shared" si="11"/>
        <v>84.69</v>
      </c>
      <c r="DB6" s="35">
        <f t="shared" si="11"/>
        <v>85.24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412104</v>
      </c>
      <c r="D7" s="37">
        <v>47</v>
      </c>
      <c r="E7" s="37">
        <v>17</v>
      </c>
      <c r="F7" s="37">
        <v>5</v>
      </c>
      <c r="G7" s="37">
        <v>0</v>
      </c>
      <c r="H7" s="37" t="s">
        <v>98</v>
      </c>
      <c r="I7" s="37" t="s">
        <v>99</v>
      </c>
      <c r="J7" s="37" t="s">
        <v>100</v>
      </c>
      <c r="K7" s="37" t="s">
        <v>101</v>
      </c>
      <c r="L7" s="37" t="s">
        <v>102</v>
      </c>
      <c r="M7" s="37" t="s">
        <v>103</v>
      </c>
      <c r="N7" s="38" t="s">
        <v>104</v>
      </c>
      <c r="O7" s="38" t="s">
        <v>105</v>
      </c>
      <c r="P7" s="38">
        <v>1.73</v>
      </c>
      <c r="Q7" s="38">
        <v>100</v>
      </c>
      <c r="R7" s="38">
        <v>3850</v>
      </c>
      <c r="S7" s="38">
        <v>31532</v>
      </c>
      <c r="T7" s="38">
        <v>125.13</v>
      </c>
      <c r="U7" s="38">
        <v>251.99</v>
      </c>
      <c r="V7" s="38">
        <v>542</v>
      </c>
      <c r="W7" s="38">
        <v>0.2</v>
      </c>
      <c r="X7" s="38">
        <v>2710</v>
      </c>
      <c r="Y7" s="38">
        <v>64.19</v>
      </c>
      <c r="Z7" s="38">
        <v>72.930000000000007</v>
      </c>
      <c r="AA7" s="38">
        <v>81.47</v>
      </c>
      <c r="AB7" s="38">
        <v>81</v>
      </c>
      <c r="AC7" s="38">
        <v>82.08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833.4</v>
      </c>
      <c r="BG7" s="38">
        <v>727.94</v>
      </c>
      <c r="BH7" s="38">
        <v>599.49</v>
      </c>
      <c r="BI7" s="38">
        <v>720.02</v>
      </c>
      <c r="BJ7" s="38">
        <v>694.34</v>
      </c>
      <c r="BK7" s="38">
        <v>1081.8</v>
      </c>
      <c r="BL7" s="38">
        <v>974.93</v>
      </c>
      <c r="BM7" s="38">
        <v>855.8</v>
      </c>
      <c r="BN7" s="38">
        <v>789.46</v>
      </c>
      <c r="BO7" s="38">
        <v>826.83</v>
      </c>
      <c r="BP7" s="38">
        <v>765.47</v>
      </c>
      <c r="BQ7" s="38">
        <v>43.95</v>
      </c>
      <c r="BR7" s="38">
        <v>62</v>
      </c>
      <c r="BS7" s="38">
        <v>78.02</v>
      </c>
      <c r="BT7" s="38">
        <v>78.55</v>
      </c>
      <c r="BU7" s="38">
        <v>50.92</v>
      </c>
      <c r="BV7" s="38">
        <v>52.19</v>
      </c>
      <c r="BW7" s="38">
        <v>55.32</v>
      </c>
      <c r="BX7" s="38">
        <v>59.8</v>
      </c>
      <c r="BY7" s="38">
        <v>57.77</v>
      </c>
      <c r="BZ7" s="38">
        <v>57.31</v>
      </c>
      <c r="CA7" s="38">
        <v>59.59</v>
      </c>
      <c r="CB7" s="38">
        <v>434.76</v>
      </c>
      <c r="CC7" s="38">
        <v>309.99</v>
      </c>
      <c r="CD7" s="38">
        <v>250.27</v>
      </c>
      <c r="CE7" s="38">
        <v>247.32</v>
      </c>
      <c r="CF7" s="38">
        <v>413.81</v>
      </c>
      <c r="CG7" s="38">
        <v>296.14</v>
      </c>
      <c r="CH7" s="38">
        <v>283.17</v>
      </c>
      <c r="CI7" s="38">
        <v>263.76</v>
      </c>
      <c r="CJ7" s="38">
        <v>274.35000000000002</v>
      </c>
      <c r="CK7" s="38">
        <v>273.52</v>
      </c>
      <c r="CL7" s="38">
        <v>257.86</v>
      </c>
      <c r="CM7" s="38">
        <v>67.239999999999995</v>
      </c>
      <c r="CN7" s="38">
        <v>70.260000000000005</v>
      </c>
      <c r="CO7" s="38">
        <v>68.97</v>
      </c>
      <c r="CP7" s="38">
        <v>68.53</v>
      </c>
      <c r="CQ7" s="38">
        <v>68.53</v>
      </c>
      <c r="CR7" s="38">
        <v>52.31</v>
      </c>
      <c r="CS7" s="38">
        <v>60.65</v>
      </c>
      <c r="CT7" s="38">
        <v>51.75</v>
      </c>
      <c r="CU7" s="38">
        <v>50.68</v>
      </c>
      <c r="CV7" s="38">
        <v>50.14</v>
      </c>
      <c r="CW7" s="38">
        <v>51.3</v>
      </c>
      <c r="CX7" s="38">
        <v>83.92</v>
      </c>
      <c r="CY7" s="38">
        <v>85.85</v>
      </c>
      <c r="CZ7" s="38">
        <v>86</v>
      </c>
      <c r="DA7" s="38">
        <v>84.69</v>
      </c>
      <c r="DB7" s="38">
        <v>85.24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a-shigyou</cp:lastModifiedBy>
  <cp:lastPrinted>2021-02-02T01:37:38Z</cp:lastPrinted>
  <dcterms:created xsi:type="dcterms:W3CDTF">2020-12-04T03:08:48Z</dcterms:created>
  <dcterms:modified xsi:type="dcterms:W3CDTF">2021-02-02T01:37:39Z</dcterms:modified>
  <cp:category/>
</cp:coreProperties>
</file>