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10.50.12.3\共有フォルダ\下水道課\03.管理係\13.決算統計関係\令和元年度\★2021.01.25〆_【財政課→市町支援課】【依頼】令和元年度決算「経営比較分析表」の分析等について\回答2.2\"/>
    </mc:Choice>
  </mc:AlternateContent>
  <xr:revisionPtr revIDLastSave="0" documentId="13_ncr:1_{B8071E65-4F83-4098-A326-BE6C9D2480EE}" xr6:coauthVersionLast="45" xr6:coauthVersionMax="45" xr10:uidLastSave="{00000000-0000-0000-0000-000000000000}"/>
  <workbookProtection workbookAlgorithmName="SHA-512" workbookHashValue="4ITD1uqjp4l0NKC2IUjPyZKVWJVhy71tn+q4AKhU+ORYKOpeeqiVnOts/IysYVH9xmXxcJ6iknoR6avYKfcfTQ==" workbookSaltValue="zBS2ZrMM6Q1r77ReGHJ3p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W10" i="4"/>
  <c r="P10" i="4"/>
  <c r="BB8" i="4"/>
  <c r="AT8" i="4"/>
  <c r="AL8" i="4"/>
  <c r="W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<sst xmlns="http://schemas.openxmlformats.org/spreadsheetml/2006/main" count="236" uniqueCount="118">
  <si>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</si>
  <si>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</si>
  <si>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</si>
  <si>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</si>
  <si>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</si>
  <si>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</si>
  <si>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</si>
  <si>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</si>
  <si>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</si>
  <si>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</si>
  <si>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</si>
  <si>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</si>
  <si>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</si>
  <si>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</si>
  <si>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</si>
  <si>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</si>
  <si>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</si>
  <si>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</si>
  <si>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</si>
  <si>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</si>
  <si>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</si>
  <si>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</si>
  <si>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</si>
  <si>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</si>
  <si>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</si>
  <si>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</si>
  <si>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</si>
  <si>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</si>
  <si>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</si>
  <si>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</si>
  <si>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</si>
  <si>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</si>
  <si>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</si>
  <si>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</si>
  <si>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</si>
  <si>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</si>
  <si>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</si>
  <si>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</si>
  <si>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</si>
  <si>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</si>
  <si>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</si>
  <si>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</si>
  <si>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</si>
  <si>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</si>
  <si>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</si>
  <si>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</si>
  <si>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</si>
  <si>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</si>
  <si>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</si>
  <si>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</si>
  <si>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</si>
  <si>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</si>
  <si>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</si>
  <si>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</si>
  <si>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</si>
  <si>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</si>
  <si>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</si>
  <si>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</si>
  <si>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</si>
  <si>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</si>
  <si>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</si>
  <si>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</si>
  <si>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</si>
  <si>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</si>
  <si>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</si>
  <si>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</si>
  <si>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</si>
  <si>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</si>
  <si>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</si>
  <si>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</si>
  <si>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</si>
  <si>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</si>
  <si>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</si>
  <si>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</si>
  <si>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</si>
  <si>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</si>
  <si>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</si>
  <si>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</si>
  <si>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</si>
  <si>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</si>
  <si>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</si>
  <si>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</si>
  <si>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</si>
  <si>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</si>
  <si>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</si>
  <si>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</si>
  <si>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</si>
  <si>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</si>
  <si>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</si>
  <si>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</si>
  <si>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</si>
  <si>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</si>
  <si>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</si>
  <si>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</si>
  <si>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</si>
  <si>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</si>
  <si>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</si>
  <si>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神埼市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</si>
  <si>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</si>
  <si>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</si>
  <si>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</si>
  <si>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</si>
  <si>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</si>
  <si>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</si>
  <si>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</si>
  <si>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</si>
  <si>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</si>
  <si>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</si>
  <si>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</si>
  <si>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</si>
  <si>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</si>
  <si>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</si>
  <si>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</si>
  <si>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</si>
  <si>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</si>
  <si>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管渠改善率については、管渠整備が平成10年の着手であり、耐用年数（50年）を超えたものがないため、更新等は行っていない。そのため、管渠改善率の数値は未計上である。</t>
    <rPh sb="75" eb="76">
      <t>ミ</t>
    </rPh>
    <phoneticPr fontId="4"/>
  </si>
  <si>
    <t>　下水道施設の整備率及び接続率は順調に上昇しているものの、地方債の償還は今後も増加が見込まれることから、引き続き接続率向上による使用料収入確保、更なる経費削減に取り組むとともに、投資規模や時期の見極めなどを通じて健全経営の継続と更なる効率化に努めることとしたい。</t>
  </si>
  <si>
    <r>
      <t xml:space="preserve">  収益的収支比率については、直近決算では100％を上回る水準で推移している。
　企業債残高対事業規模比率については、据置期間終了に伴う地方債償還額の増加により、直近決算と比較すると下降傾向にあるが、類似団体平均値との比較では大きく下回っている。
　経費回収率については、類似団体平均値以上の水準ではあるものの、据置期間終了に伴う地方債償還額の増加により100％前後にとどまった。
　汚水処理原価については、修繕費の縮減等に努め維持管理費が昨年度決算より減少しているものの、据置期間終了に伴う地方債償還額の増加により類似団体平均値を割り込む水準となった。
　施設利用率については、処理場増設に伴い処理能力が増加したため、類似団体平均値と同様となった。
　水洗化率については、</t>
    </r>
    <r>
      <rPr>
        <sz val="11"/>
        <color rgb="FFFF0000"/>
        <rFont val="ＭＳ ゴシック"/>
        <family val="3"/>
        <charset val="128"/>
      </rPr>
      <t>処理区域内人口の増加により前年度より減少している。</t>
    </r>
    <r>
      <rPr>
        <sz val="11"/>
        <color theme="1"/>
        <rFont val="ＭＳ ゴシック"/>
        <family val="3"/>
        <charset val="128"/>
      </rPr>
      <t xml:space="preserve">また、類似団体平均値との比較においても、平均値同水準で推移している。            
</t>
    </r>
    <rPh sb="279" eb="281">
      <t>シセツ</t>
    </rPh>
    <rPh sb="281" eb="283">
      <t>リヨウ</t>
    </rPh>
    <rPh sb="283" eb="284">
      <t>リツ</t>
    </rPh>
    <rPh sb="290" eb="293">
      <t>ショリジョウ</t>
    </rPh>
    <rPh sb="293" eb="295">
      <t>ゾウセツ</t>
    </rPh>
    <rPh sb="296" eb="297">
      <t>トモナ</t>
    </rPh>
    <rPh sb="298" eb="300">
      <t>ショリ</t>
    </rPh>
    <rPh sb="300" eb="302">
      <t>ノウリョク</t>
    </rPh>
    <rPh sb="303" eb="305">
      <t>ゾウカ</t>
    </rPh>
    <rPh sb="310" eb="312">
      <t>ルイジ</t>
    </rPh>
    <rPh sb="312" eb="314">
      <t>ダンタイ</t>
    </rPh>
    <rPh sb="314" eb="317">
      <t>ヘイキンチ</t>
    </rPh>
    <rPh sb="318" eb="320">
      <t>ドウヨウ</t>
    </rPh>
    <rPh sb="337" eb="339">
      <t>ショリ</t>
    </rPh>
    <rPh sb="339" eb="341">
      <t>クイキ</t>
    </rPh>
    <rPh sb="341" eb="342">
      <t>ナイ</t>
    </rPh>
    <rPh sb="342" eb="344">
      <t>ジンコウ</t>
    </rPh>
    <rPh sb="345" eb="347">
      <t>ゾウカ</t>
    </rPh>
    <rPh sb="350" eb="352">
      <t>ゼンネン</t>
    </rPh>
    <rPh sb="352" eb="353">
      <t>ド</t>
    </rPh>
    <rPh sb="355" eb="357">
      <t>ゲンショウ</t>
    </rPh>
    <rPh sb="382" eb="384">
      <t>ヘイキン</t>
    </rPh>
    <rPh sb="384" eb="385">
      <t>チ</t>
    </rPh>
    <rPh sb="385" eb="388">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</si>
</sst>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80-47BE-9ED1-A901818388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0.15</c:v>
                </c:pt>
              </c:numCache>
            </c:numRef>
          </c:val>
          <c:smooth val="0"/>
          <c:extLst>
            <c:ext xmlns:c16="http://schemas.microsoft.com/office/drawing/2014/chart" uri="{C3380CC4-5D6E-409C-BE32-E72D297353CC}">
              <c16:uniqueId val="{00000001-0880-47BE-9ED1-A901818388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102.05</c:v>
                </c:pt>
                <c:pt idx="1">
                  <c:v>105.86</c:v>
                </c:pt>
                <c:pt idx="2">
                  <c:v>92.73</c:v>
                </c:pt>
                <c:pt idx="3">
                  <c:v>100.15</c:v>
                </c:pt>
                <c:pt idx="4">
                  <c:v>100.07</c:v>
                </c:pt>
              </c:numCache>
            </c:numRef>
          </c:val>
          <c:extLst>
            <c:ext xmlns:c16="http://schemas.microsoft.com/office/drawing/2014/chart" uri="{C3380CC4-5D6E-409C-BE32-E72D297353CC}">
              <c16:uniqueId val="{00000000-85BD-412D-AF74-FF8613306A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BD-412D-AF74-FF8613306A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FD-4C33-9B7B-C7CE2025CB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FD-4C33-9B7B-C7CE2025CB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0F-4C7A-A6BA-1C3CC45147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0F-4C7A-A6BA-1C3CC45147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36-4294-9C75-3DFF41E3F7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36-4294-9C75-3DFF41E3F7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4C-480C-BFB0-05079026B0D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4C-480C-BFB0-05079026B0D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64.650000000000006</c:v>
                </c:pt>
                <c:pt idx="1">
                  <c:v>58.4</c:v>
                </c:pt>
                <c:pt idx="2">
                  <c:v>231.28</c:v>
                </c:pt>
                <c:pt idx="3">
                  <c:v>56.82</c:v>
                </c:pt>
                <c:pt idx="4">
                  <c:v>54.08</c:v>
                </c:pt>
              </c:numCache>
            </c:numRef>
          </c:val>
          <c:extLst>
            <c:ext xmlns:c16="http://schemas.microsoft.com/office/drawing/2014/chart" uri="{C3380CC4-5D6E-409C-BE32-E72D297353CC}">
              <c16:uniqueId val="{00000000-068F-483A-A9BE-FF5E0AF411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1001.3</c:v>
                </c:pt>
              </c:numCache>
            </c:numRef>
          </c:val>
          <c:smooth val="0"/>
          <c:extLst>
            <c:ext xmlns:c16="http://schemas.microsoft.com/office/drawing/2014/chart" uri="{C3380CC4-5D6E-409C-BE32-E72D297353CC}">
              <c16:uniqueId val="{00000001-068F-483A-A9BE-FF5E0AF411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103.78</c:v>
                </c:pt>
                <c:pt idx="1">
                  <c:v>111.78</c:v>
                </c:pt>
                <c:pt idx="2">
                  <c:v>87.83</c:v>
                </c:pt>
                <c:pt idx="3">
                  <c:v>100.09</c:v>
                </c:pt>
                <c:pt idx="4">
                  <c:v>100</c:v>
                </c:pt>
              </c:numCache>
            </c:numRef>
          </c:val>
          <c:extLst>
            <c:ext xmlns:c16="http://schemas.microsoft.com/office/drawing/2014/chart" uri="{C3380CC4-5D6E-409C-BE32-E72D297353CC}">
              <c16:uniqueId val="{00000000-43F7-437F-A7F6-6817BA005F2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81.88</c:v>
                </c:pt>
              </c:numCache>
            </c:numRef>
          </c:val>
          <c:smooth val="0"/>
          <c:extLst>
            <c:ext xmlns:c16="http://schemas.microsoft.com/office/drawing/2014/chart" uri="{C3380CC4-5D6E-409C-BE32-E72D297353CC}">
              <c16:uniqueId val="{00000001-43F7-437F-A7F6-6817BA005F2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221.75</c:v>
                </c:pt>
                <c:pt idx="1">
                  <c:v>201.89</c:v>
                </c:pt>
                <c:pt idx="2">
                  <c:v>259.67</c:v>
                </c:pt>
                <c:pt idx="3">
                  <c:v>224.81</c:v>
                </c:pt>
                <c:pt idx="4">
                  <c:v>188.04</c:v>
                </c:pt>
              </c:numCache>
            </c:numRef>
          </c:val>
          <c:extLst>
            <c:ext xmlns:c16="http://schemas.microsoft.com/office/drawing/2014/chart" uri="{C3380CC4-5D6E-409C-BE32-E72D297353CC}">
              <c16:uniqueId val="{00000000-4E72-4277-9E75-2DF930B771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187.55</c:v>
                </c:pt>
              </c:numCache>
            </c:numRef>
          </c:val>
          <c:smooth val="0"/>
          <c:extLst>
            <c:ext xmlns:c16="http://schemas.microsoft.com/office/drawing/2014/chart" uri="{C3380CC4-5D6E-409C-BE32-E72D297353CC}">
              <c16:uniqueId val="{00000001-4E72-4277-9E75-2DF930B771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61.39</c:v>
                </c:pt>
                <c:pt idx="1">
                  <c:v>64.290000000000006</c:v>
                </c:pt>
                <c:pt idx="2">
                  <c:v>66.680000000000007</c:v>
                </c:pt>
                <c:pt idx="3">
                  <c:v>70.239999999999995</c:v>
                </c:pt>
                <c:pt idx="4">
                  <c:v>47.95</c:v>
                </c:pt>
              </c:numCache>
            </c:numRef>
          </c:val>
          <c:extLst>
            <c:ext xmlns:c16="http://schemas.microsoft.com/office/drawing/2014/chart" uri="{C3380CC4-5D6E-409C-BE32-E72D297353CC}">
              <c16:uniqueId val="{00000000-6211-407B-97E3-2E4805CF99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50.94</c:v>
                </c:pt>
              </c:numCache>
            </c:numRef>
          </c:val>
          <c:smooth val="0"/>
          <c:extLst>
            <c:ext xmlns:c16="http://schemas.microsoft.com/office/drawing/2014/chart" uri="{C3380CC4-5D6E-409C-BE32-E72D297353CC}">
              <c16:uniqueId val="{00000001-6211-407B-97E3-2E4805CF99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73.349999999999994</c:v>
                </c:pt>
                <c:pt idx="1">
                  <c:v>76.540000000000006</c:v>
                </c:pt>
                <c:pt idx="2">
                  <c:v>80.239999999999995</c:v>
                </c:pt>
                <c:pt idx="3">
                  <c:v>80.430000000000007</c:v>
                </c:pt>
                <c:pt idx="4">
                  <c:v>79.78</c:v>
                </c:pt>
              </c:numCache>
            </c:numRef>
          </c:val>
          <c:extLst>
            <c:ext xmlns:c16="http://schemas.microsoft.com/office/drawing/2014/chart" uri="{C3380CC4-5D6E-409C-BE32-E72D297353CC}">
              <c16:uniqueId val="{00000000-9FA2-4DB8-B935-C51E0340CF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82.55</c:v>
                </c:pt>
              </c:numCache>
            </c:numRef>
          </c:val>
          <c:smooth val="0"/>
          <c:extLst>
            <c:ext xmlns:c16="http://schemas.microsoft.com/office/drawing/2014/chart" uri="{C3380CC4-5D6E-409C-BE32-E72D297353CC}">
              <c16:uniqueId val="{00000001-9FA2-4DB8-B935-C51E0340CF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佐賀県　神埼市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31532</v>
      </c>
      <c r="AM8" s="51"/>
      <c r="AN8" s="51"/>
      <c r="AO8" s="51"/>
      <c r="AP8" s="51"/>
      <c r="AQ8" s="51"/>
      <c r="AR8" s="51"/>
      <c r="AS8" s="51"/>
      <c r="AT8" s="46">
        <f>データ!T6</f>
        <v>125.13</v>
      </c>
      <c r="AU8" s="46"/>
      <c r="AV8" s="46"/>
      <c r="AW8" s="46"/>
      <c r="AX8" s="46"/>
      <c r="AY8" s="46"/>
      <c r="AZ8" s="46"/>
      <c r="BA8" s="46"/>
      <c r="BB8" s="46">
        <f>データ!U6</f>
        <v>251.99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35.64</v>
      </c>
      <c r="Q10" s="46"/>
      <c r="R10" s="46"/>
      <c r="S10" s="46"/>
      <c r="T10" s="46"/>
      <c r="U10" s="46"/>
      <c r="V10" s="46"/>
      <c r="W10" s="46">
        <f>データ!Q6</f>
        <v>85</v>
      </c>
      <c r="X10" s="46"/>
      <c r="Y10" s="46"/>
      <c r="Z10" s="46"/>
      <c r="AA10" s="46"/>
      <c r="AB10" s="46"/>
      <c r="AC10" s="46"/>
      <c r="AD10" s="51">
        <f>データ!R6</f>
        <v>3850</v>
      </c>
      <c r="AE10" s="51"/>
      <c r="AF10" s="51"/>
      <c r="AG10" s="51"/>
      <c r="AH10" s="51"/>
      <c r="AI10" s="51"/>
      <c r="AJ10" s="51"/>
      <c r="AK10" s="2"/>
      <c r="AL10" s="51">
        <f>データ!V6</f>
        <v>11188</v>
      </c>
      <c r="AM10" s="51"/>
      <c r="AN10" s="51"/>
      <c r="AO10" s="51"/>
      <c r="AP10" s="51"/>
      <c r="AQ10" s="51"/>
      <c r="AR10" s="51"/>
      <c r="AS10" s="51"/>
      <c r="AT10" s="46">
        <f>データ!W6</f>
        <v>3.35</v>
      </c>
      <c r="AU10" s="46"/>
      <c r="AV10" s="46"/>
      <c r="AW10" s="46"/>
      <c r="AX10" s="46"/>
      <c r="AY10" s="46"/>
      <c r="AZ10" s="46"/>
      <c r="BA10" s="46"/>
      <c r="BB10" s="46">
        <f>データ!X6</f>
        <v>3339.7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76"/>
      <c r="BN16" s="76"/>
      <c r="BO16" s="76"/>
      <c r="BP16" s="76"/>
      <c r="BQ16" s="76"/>
      <c r="BR16" s="76"/>
      <c r="BS16" s="76"/>
      <c r="BT16" s="76"/>
      <c r="BU16" s="76"/>
      <c r="BV16" s="76"/>
      <c r="BW16" s="76"/>
      <c r="BX16" s="76"/>
      <c r="BY16" s="76"/>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76"/>
      <c r="BN17" s="76"/>
      <c r="BO17" s="76"/>
      <c r="BP17" s="76"/>
      <c r="BQ17" s="76"/>
      <c r="BR17" s="76"/>
      <c r="BS17" s="76"/>
      <c r="BT17" s="76"/>
      <c r="BU17" s="76"/>
      <c r="BV17" s="76"/>
      <c r="BW17" s="76"/>
      <c r="BX17" s="76"/>
      <c r="BY17" s="76"/>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76"/>
      <c r="BN18" s="76"/>
      <c r="BO18" s="76"/>
      <c r="BP18" s="76"/>
      <c r="BQ18" s="76"/>
      <c r="BR18" s="76"/>
      <c r="BS18" s="76"/>
      <c r="BT18" s="76"/>
      <c r="BU18" s="76"/>
      <c r="BV18" s="76"/>
      <c r="BW18" s="76"/>
      <c r="BX18" s="76"/>
      <c r="BY18" s="76"/>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76"/>
      <c r="BN19" s="76"/>
      <c r="BO19" s="76"/>
      <c r="BP19" s="76"/>
      <c r="BQ19" s="76"/>
      <c r="BR19" s="76"/>
      <c r="BS19" s="76"/>
      <c r="BT19" s="76"/>
      <c r="BU19" s="76"/>
      <c r="BV19" s="76"/>
      <c r="BW19" s="76"/>
      <c r="BX19" s="76"/>
      <c r="BY19" s="76"/>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76"/>
      <c r="BN20" s="76"/>
      <c r="BO20" s="76"/>
      <c r="BP20" s="76"/>
      <c r="BQ20" s="76"/>
      <c r="BR20" s="76"/>
      <c r="BS20" s="76"/>
      <c r="BT20" s="76"/>
      <c r="BU20" s="76"/>
      <c r="BV20" s="76"/>
      <c r="BW20" s="76"/>
      <c r="BX20" s="76"/>
      <c r="BY20" s="76"/>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76"/>
      <c r="BN21" s="76"/>
      <c r="BO21" s="76"/>
      <c r="BP21" s="76"/>
      <c r="BQ21" s="76"/>
      <c r="BR21" s="76"/>
      <c r="BS21" s="76"/>
      <c r="BT21" s="76"/>
      <c r="BU21" s="76"/>
      <c r="BV21" s="76"/>
      <c r="BW21" s="76"/>
      <c r="BX21" s="76"/>
      <c r="BY21" s="76"/>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76"/>
      <c r="BN22" s="76"/>
      <c r="BO22" s="76"/>
      <c r="BP22" s="76"/>
      <c r="BQ22" s="76"/>
      <c r="BR22" s="76"/>
      <c r="BS22" s="76"/>
      <c r="BT22" s="76"/>
      <c r="BU22" s="76"/>
      <c r="BV22" s="76"/>
      <c r="BW22" s="76"/>
      <c r="BX22" s="76"/>
      <c r="BY22" s="76"/>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76"/>
      <c r="BN23" s="76"/>
      <c r="BO23" s="76"/>
      <c r="BP23" s="76"/>
      <c r="BQ23" s="76"/>
      <c r="BR23" s="76"/>
      <c r="BS23" s="76"/>
      <c r="BT23" s="76"/>
      <c r="BU23" s="76"/>
      <c r="BV23" s="76"/>
      <c r="BW23" s="76"/>
      <c r="BX23" s="76"/>
      <c r="BY23" s="76"/>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76"/>
      <c r="BN24" s="76"/>
      <c r="BO24" s="76"/>
      <c r="BP24" s="76"/>
      <c r="BQ24" s="76"/>
      <c r="BR24" s="76"/>
      <c r="BS24" s="76"/>
      <c r="BT24" s="76"/>
      <c r="BU24" s="76"/>
      <c r="BV24" s="76"/>
      <c r="BW24" s="76"/>
      <c r="BX24" s="76"/>
      <c r="BY24" s="76"/>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76"/>
      <c r="BN25" s="76"/>
      <c r="BO25" s="76"/>
      <c r="BP25" s="76"/>
      <c r="BQ25" s="76"/>
      <c r="BR25" s="76"/>
      <c r="BS25" s="76"/>
      <c r="BT25" s="76"/>
      <c r="BU25" s="76"/>
      <c r="BV25" s="76"/>
      <c r="BW25" s="76"/>
      <c r="BX25" s="76"/>
      <c r="BY25" s="76"/>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76"/>
      <c r="BN26" s="76"/>
      <c r="BO26" s="76"/>
      <c r="BP26" s="76"/>
      <c r="BQ26" s="76"/>
      <c r="BR26" s="76"/>
      <c r="BS26" s="76"/>
      <c r="BT26" s="76"/>
      <c r="BU26" s="76"/>
      <c r="BV26" s="76"/>
      <c r="BW26" s="76"/>
      <c r="BX26" s="76"/>
      <c r="BY26" s="76"/>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76"/>
      <c r="BN27" s="76"/>
      <c r="BO27" s="76"/>
      <c r="BP27" s="76"/>
      <c r="BQ27" s="76"/>
      <c r="BR27" s="76"/>
      <c r="BS27" s="76"/>
      <c r="BT27" s="76"/>
      <c r="BU27" s="76"/>
      <c r="BV27" s="76"/>
      <c r="BW27" s="76"/>
      <c r="BX27" s="76"/>
      <c r="BY27" s="76"/>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76"/>
      <c r="BN28" s="76"/>
      <c r="BO28" s="76"/>
      <c r="BP28" s="76"/>
      <c r="BQ28" s="76"/>
      <c r="BR28" s="76"/>
      <c r="BS28" s="76"/>
      <c r="BT28" s="76"/>
      <c r="BU28" s="76"/>
      <c r="BV28" s="76"/>
      <c r="BW28" s="76"/>
      <c r="BX28" s="76"/>
      <c r="BY28" s="76"/>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76"/>
      <c r="BN29" s="76"/>
      <c r="BO29" s="76"/>
      <c r="BP29" s="76"/>
      <c r="BQ29" s="76"/>
      <c r="BR29" s="76"/>
      <c r="BS29" s="76"/>
      <c r="BT29" s="76"/>
      <c r="BU29" s="76"/>
      <c r="BV29" s="76"/>
      <c r="BW29" s="76"/>
      <c r="BX29" s="76"/>
      <c r="BY29" s="76"/>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76"/>
      <c r="BN30" s="76"/>
      <c r="BO30" s="76"/>
      <c r="BP30" s="76"/>
      <c r="BQ30" s="76"/>
      <c r="BR30" s="76"/>
      <c r="BS30" s="76"/>
      <c r="BT30" s="76"/>
      <c r="BU30" s="76"/>
      <c r="BV30" s="76"/>
      <c r="BW30" s="76"/>
      <c r="BX30" s="76"/>
      <c r="BY30" s="76"/>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76"/>
      <c r="BN31" s="76"/>
      <c r="BO31" s="76"/>
      <c r="BP31" s="76"/>
      <c r="BQ31" s="76"/>
      <c r="BR31" s="76"/>
      <c r="BS31" s="76"/>
      <c r="BT31" s="76"/>
      <c r="BU31" s="76"/>
      <c r="BV31" s="76"/>
      <c r="BW31" s="76"/>
      <c r="BX31" s="76"/>
      <c r="BY31" s="76"/>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76"/>
      <c r="BN32" s="76"/>
      <c r="BO32" s="76"/>
      <c r="BP32" s="76"/>
      <c r="BQ32" s="76"/>
      <c r="BR32" s="76"/>
      <c r="BS32" s="76"/>
      <c r="BT32" s="76"/>
      <c r="BU32" s="76"/>
      <c r="BV32" s="76"/>
      <c r="BW32" s="76"/>
      <c r="BX32" s="76"/>
      <c r="BY32" s="76"/>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76"/>
      <c r="BN33" s="76"/>
      <c r="BO33" s="76"/>
      <c r="BP33" s="76"/>
      <c r="BQ33" s="76"/>
      <c r="BR33" s="76"/>
      <c r="BS33" s="76"/>
      <c r="BT33" s="76"/>
      <c r="BU33" s="76"/>
      <c r="BV33" s="76"/>
      <c r="BW33" s="76"/>
      <c r="BX33" s="76"/>
      <c r="BY33" s="76"/>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76"/>
      <c r="BN34" s="76"/>
      <c r="BO34" s="76"/>
      <c r="BP34" s="76"/>
      <c r="BQ34" s="76"/>
      <c r="BR34" s="76"/>
      <c r="BS34" s="76"/>
      <c r="BT34" s="76"/>
      <c r="BU34" s="76"/>
      <c r="BV34" s="76"/>
      <c r="BW34" s="76"/>
      <c r="BX34" s="76"/>
      <c r="BY34" s="76"/>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76"/>
      <c r="BN35" s="76"/>
      <c r="BO35" s="76"/>
      <c r="BP35" s="76"/>
      <c r="BQ35" s="76"/>
      <c r="BR35" s="76"/>
      <c r="BS35" s="76"/>
      <c r="BT35" s="76"/>
      <c r="BU35" s="76"/>
      <c r="BV35" s="76"/>
      <c r="BW35" s="76"/>
      <c r="BX35" s="76"/>
      <c r="BY35" s="76"/>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76"/>
      <c r="BN36" s="76"/>
      <c r="BO36" s="76"/>
      <c r="BP36" s="76"/>
      <c r="BQ36" s="76"/>
      <c r="BR36" s="76"/>
      <c r="BS36" s="76"/>
      <c r="BT36" s="76"/>
      <c r="BU36" s="76"/>
      <c r="BV36" s="76"/>
      <c r="BW36" s="76"/>
      <c r="BX36" s="76"/>
      <c r="BY36" s="76"/>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76"/>
      <c r="BN37" s="76"/>
      <c r="BO37" s="76"/>
      <c r="BP37" s="76"/>
      <c r="BQ37" s="76"/>
      <c r="BR37" s="76"/>
      <c r="BS37" s="76"/>
      <c r="BT37" s="76"/>
      <c r="BU37" s="76"/>
      <c r="BV37" s="76"/>
      <c r="BW37" s="76"/>
      <c r="BX37" s="76"/>
      <c r="BY37" s="76"/>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76"/>
      <c r="BN38" s="76"/>
      <c r="BO38" s="76"/>
      <c r="BP38" s="76"/>
      <c r="BQ38" s="76"/>
      <c r="BR38" s="76"/>
      <c r="BS38" s="76"/>
      <c r="BT38" s="76"/>
      <c r="BU38" s="76"/>
      <c r="BV38" s="76"/>
      <c r="BW38" s="76"/>
      <c r="BX38" s="76"/>
      <c r="BY38" s="76"/>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76"/>
      <c r="BN39" s="76"/>
      <c r="BO39" s="76"/>
      <c r="BP39" s="76"/>
      <c r="BQ39" s="76"/>
      <c r="BR39" s="76"/>
      <c r="BS39" s="76"/>
      <c r="BT39" s="76"/>
      <c r="BU39" s="76"/>
      <c r="BV39" s="76"/>
      <c r="BW39" s="76"/>
      <c r="BX39" s="76"/>
      <c r="BY39" s="76"/>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76"/>
      <c r="BN40" s="76"/>
      <c r="BO40" s="76"/>
      <c r="BP40" s="76"/>
      <c r="BQ40" s="76"/>
      <c r="BR40" s="76"/>
      <c r="BS40" s="76"/>
      <c r="BT40" s="76"/>
      <c r="BU40" s="76"/>
      <c r="BV40" s="76"/>
      <c r="BW40" s="76"/>
      <c r="BX40" s="76"/>
      <c r="BY40" s="76"/>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76"/>
      <c r="BN41" s="76"/>
      <c r="BO41" s="76"/>
      <c r="BP41" s="76"/>
      <c r="BQ41" s="76"/>
      <c r="BR41" s="76"/>
      <c r="BS41" s="76"/>
      <c r="BT41" s="76"/>
      <c r="BU41" s="76"/>
      <c r="BV41" s="76"/>
      <c r="BW41" s="76"/>
      <c r="BX41" s="76"/>
      <c r="BY41" s="76"/>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76"/>
      <c r="BN42" s="76"/>
      <c r="BO42" s="76"/>
      <c r="BP42" s="76"/>
      <c r="BQ42" s="76"/>
      <c r="BR42" s="76"/>
      <c r="BS42" s="76"/>
      <c r="BT42" s="76"/>
      <c r="BU42" s="76"/>
      <c r="BV42" s="76"/>
      <c r="BW42" s="76"/>
      <c r="BX42" s="76"/>
      <c r="BY42" s="76"/>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76"/>
      <c r="BN43" s="76"/>
      <c r="BO43" s="76"/>
      <c r="BP43" s="76"/>
      <c r="BQ43" s="76"/>
      <c r="BR43" s="76"/>
      <c r="BS43" s="76"/>
      <c r="BT43" s="76"/>
      <c r="BU43" s="76"/>
      <c r="BV43" s="76"/>
      <c r="BW43" s="76"/>
      <c r="BX43" s="76"/>
      <c r="BY43" s="76"/>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wutiR8DR5PvfYaMs7B7HcdE7iFK0tf3ajo8Mh3IA2x7nZjZpqV2I/kBW6MMIR7qZfZrIEog6FMx9oqbhgtzh7w==" saltValue="re71yBuNFn10LCz0rgv5aA==" spinCount="100000" sheet="1" objects="1" scenarios="1" formatCells="0" formatColumns="0" formatRows="0"/>
  <mergeCells count="46">
    <mergeCell ref="BL66:BZ82"/>
    <mergeCell ref="B60:BJ61"/>
    <mergeCell ref="BL64:BZ65"/>
    <mergeCell ref="BL10:BM10"/>
    <mergeCell ref="BL11:BZ13"/>
    <mergeCell ref="B14:BJ15"/>
    <mergeCell ref="BL14:BZ15"/>
    <mergeCell ref="BL16:BZ44"/>
    <mergeCell ref="BL45:BZ46"/>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8" t="s">
        <v>53</v>
      </c>
      <c r="I3" s="79"/>
      <c r="J3" s="79"/>
      <c r="K3" s="79"/>
      <c r="L3" s="79"/>
      <c r="M3" s="79"/>
      <c r="N3" s="79"/>
      <c r="O3" s="79"/>
      <c r="P3" s="79"/>
      <c r="Q3" s="79"/>
      <c r="R3" s="79"/>
      <c r="S3" s="79"/>
      <c r="T3" s="79"/>
      <c r="U3" s="79"/>
      <c r="V3" s="79"/>
      <c r="W3" s="79"/>
      <c r="X3" s="80"/>
      <c r="Y3" s="84"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55</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56</v>
      </c>
      <c r="B4" s="30"/>
      <c r="C4" s="30"/>
      <c r="D4" s="30"/>
      <c r="E4" s="30"/>
      <c r="F4" s="30"/>
      <c r="G4" s="30"/>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412104</v>
      </c>
      <c r="D6" s="33">
        <f t="shared" si="3"/>
        <v>47</v>
      </c>
      <c r="E6" s="33">
        <f t="shared" si="3"/>
        <v>17</v>
      </c>
      <c r="F6" s="33">
        <f t="shared" si="3"/>
        <v>1</v>
      </c>
      <c r="G6" s="33">
        <f t="shared" si="3"/>
        <v>0</v>
      </c>
      <c r="H6" s="33" t="str">
        <f t="shared" si="3"/>
        <v>佐賀県　神埼市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35.64</v>
      </c>
      <c r="Q6" s="34">
        <f t="shared" si="3"/>
        <v>85</v>
      </c>
      <c r="R6" s="34">
        <f t="shared" si="3"/>
        <v>3850</v>
      </c>
      <c r="S6" s="34">
        <f t="shared" si="3"/>
        <v>31532</v>
      </c>
      <c r="T6" s="34">
        <f t="shared" si="3"/>
        <v>125.13</v>
      </c>
      <c r="U6" s="34">
        <f t="shared" si="3"/>
        <v>251.99</v>
      </c>
      <c r="V6" s="34">
        <f t="shared" si="3"/>
        <v>11188</v>
      </c>
      <c r="W6" s="34">
        <f t="shared" si="3"/>
        <v>3.35</v>
      </c>
      <c r="X6" s="34">
        <f t="shared" si="3"/>
        <v>3339.7</v>
      </c>
      <c r="Y6" s="35">
        <f>IF(Y7="",NA(),Y7)</f>
        <v>102.05</v>
      </c>
      <c r="Z6" s="35">
        <f t="shared" ref="Z6:AH6" si="4">IF(Z7="",NA(),Z7)</f>
        <v>105.86</v>
      </c>
      <c r="AA6" s="35">
        <f t="shared" si="4"/>
        <v>92.73</v>
      </c>
      <c r="AB6" s="35">
        <f t="shared" si="4"/>
        <v>100.15</v>
      </c>
      <c r="AC6" s="35">
        <f t="shared" si="4"/>
        <v>100.07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64.650000000000006</v>
      </c>
      <c r="BG6" s="35">
        <f t="shared" ref="BG6:BO6" si="7">IF(BG7="",NA(),BG7)</f>
        <v>58.4</v>
      </c>
      <c r="BH6" s="35">
        <f t="shared" si="7"/>
        <v>231.28</v>
      </c>
      <c r="BI6" s="35">
        <f t="shared" si="7"/>
        <v>56.82</v>
      </c>
      <c r="BJ6" s="35">
        <f t="shared" si="7"/>
        <v>54.08</v>
      </c>
      <c r="BK6" s="35">
        <f t="shared" si="7"/>
        <v>1240.1600000000001</v>
      </c>
      <c r="BL6" s="35">
        <f t="shared" si="7"/>
        <v>1193.49</v>
      </c>
      <c r="BM6" s="35">
        <f t="shared" si="7"/>
        <v>876.19</v>
      </c>
      <c r="BN6" s="35">
        <f t="shared" si="7"/>
        <v>722.53</v>
      </c>
      <c r="BO6" s="35">
        <f t="shared" si="7"/>
        <v>1001.3</v>
      </c>
      <c r="BP6" s="34" t="str">
        <f>IF(BP7="","",IF(BP7="-","【-】","【"&amp;SUBSTITUTE(TEXT(BP7,"#,##0.00"),"-","△")&amp;"】"))</f>
        <v>【682.51】</v>
      </c>
      <c r="BQ6" s="35">
        <f>IF(BQ7="",NA(),BQ7)</f>
        <v>103.78</v>
      </c>
      <c r="BR6" s="35">
        <f t="shared" ref="BR6:BZ6" si="8">IF(BR7="",NA(),BR7)</f>
        <v>111.78</v>
      </c>
      <c r="BS6" s="35">
        <f t="shared" si="8"/>
        <v>87.83</v>
      </c>
      <c r="BT6" s="35">
        <f t="shared" si="8"/>
        <v>100.09</v>
      </c>
      <c r="BU6" s="35">
        <f t="shared" si="8"/>
        <v>100</v>
      </c>
      <c r="BV6" s="35">
        <f t="shared" si="8"/>
        <v>60.17</v>
      </c>
      <c r="BW6" s="35">
        <f t="shared" si="8"/>
        <v>65.569999999999993</v>
      </c>
      <c r="BX6" s="35">
        <f t="shared" si="8"/>
        <v>75.7</v>
      </c>
      <c r="BY6" s="35">
        <f t="shared" si="8"/>
        <v>74.61</v>
      </c>
      <c r="BZ6" s="35">
        <f t="shared" si="8"/>
        <v>81.88</v>
      </c>
      <c r="CA6" s="34" t="str">
        <f>IF(CA7="","",IF(CA7="-","【-】","【"&amp;SUBSTITUTE(TEXT(CA7,"#,##0.00"),"-","△")&amp;"】"))</f>
        <v>【100.34】</v>
      </c>
      <c r="CB6" s="35">
        <f>IF(CB7="",NA(),CB7)</f>
        <v>221.75</v>
      </c>
      <c r="CC6" s="35">
        <f t="shared" ref="CC6:CK6" si="9">IF(CC7="",NA(),CC7)</f>
        <v>201.89</v>
      </c>
      <c r="CD6" s="35">
        <f t="shared" si="9"/>
        <v>259.67</v>
      </c>
      <c r="CE6" s="35">
        <f t="shared" si="9"/>
        <v>224.81</v>
      </c>
      <c r="CF6" s="35">
        <f t="shared" si="9"/>
        <v>188.04</v>
      </c>
      <c r="CG6" s="35">
        <f t="shared" si="9"/>
        <v>281.52999999999997</v>
      </c>
      <c r="CH6" s="35">
        <f t="shared" si="9"/>
        <v>263.04000000000002</v>
      </c>
      <c r="CI6" s="35">
        <f t="shared" si="9"/>
        <v>230.04</v>
      </c>
      <c r="CJ6" s="35">
        <f t="shared" si="9"/>
        <v>233.5</v>
      </c>
      <c r="CK6" s="35">
        <f t="shared" si="9"/>
        <v>187.55</v>
      </c>
      <c r="CL6" s="34" t="str">
        <f>IF(CL7="","",IF(CL7="-","【-】","【"&amp;SUBSTITUTE(TEXT(CL7,"#,##0.00"),"-","△")&amp;"】"))</f>
        <v>【136.15】</v>
      </c>
      <c r="CM6" s="35">
        <f>IF(CM7="",NA(),CM7)</f>
        <v>61.39</v>
      </c>
      <c r="CN6" s="35">
        <f t="shared" ref="CN6:CV6" si="10">IF(CN7="",NA(),CN7)</f>
        <v>64.290000000000006</v>
      </c>
      <c r="CO6" s="35">
        <f t="shared" si="10"/>
        <v>66.680000000000007</v>
      </c>
      <c r="CP6" s="35">
        <f t="shared" si="10"/>
        <v>70.239999999999995</v>
      </c>
      <c r="CQ6" s="35">
        <f t="shared" si="10"/>
        <v>47.95</v>
      </c>
      <c r="CR6" s="35">
        <f t="shared" si="10"/>
        <v>44.89</v>
      </c>
      <c r="CS6" s="35">
        <f t="shared" si="10"/>
        <v>40.75</v>
      </c>
      <c r="CT6" s="35">
        <f t="shared" si="10"/>
        <v>42.4</v>
      </c>
      <c r="CU6" s="35">
        <f t="shared" si="10"/>
        <v>45.44</v>
      </c>
      <c r="CV6" s="35">
        <f t="shared" si="10"/>
        <v>50.94</v>
      </c>
      <c r="CW6" s="34" t="str">
        <f>IF(CW7="","",IF(CW7="-","【-】","【"&amp;SUBSTITUTE(TEXT(CW7,"#,##0.00"),"-","△")&amp;"】"))</f>
        <v>【59.64】</v>
      </c>
      <c r="CX6" s="35">
        <f>IF(CX7="",NA(),CX7)</f>
        <v>73.349999999999994</v>
      </c>
      <c r="CY6" s="35">
        <f t="shared" ref="CY6:DG6" si="11">IF(CY7="",NA(),CY7)</f>
        <v>76.540000000000006</v>
      </c>
      <c r="CZ6" s="35">
        <f t="shared" si="11"/>
        <v>80.239999999999995</v>
      </c>
      <c r="DA6" s="35">
        <f t="shared" si="11"/>
        <v>80.430000000000007</v>
      </c>
      <c r="DB6" s="35">
        <f t="shared" si="11"/>
        <v>79.78</v>
      </c>
      <c r="DC6" s="35">
        <f t="shared" si="11"/>
        <v>64.89</v>
      </c>
      <c r="DD6" s="35">
        <f t="shared" si="11"/>
        <v>64.97</v>
      </c>
      <c r="DE6" s="35">
        <f t="shared" si="11"/>
        <v>65.77</v>
      </c>
      <c r="DF6" s="35">
        <f t="shared" si="11"/>
        <v>65.97</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0.15</v>
      </c>
      <c r="EO6" s="34" t="str">
        <f>IF(EO7="","",IF(EO7="-","【-】","【"&amp;SUBSTITUTE(TEXT(EO7,"#,##0.00"),"-","△")&amp;"】"))</f>
        <v>【0.22】</v>
      </c>
    </row>
    <row r="7" spans="1:145" s="36" customFormat="1" x14ac:dyDescent="0.15">
      <c r="A7" s="28"/>
      <c r="B7" s="37">
        <v>2019</v>
      </c>
      <c r="C7" s="37">
        <v>412104</v>
      </c>
      <c r="D7" s="37">
        <v>47</v>
      </c>
      <c r="E7" s="37">
        <v>17</v>
      </c>
      <c r="F7" s="37">
        <v>1</v>
      </c>
      <c r="G7" s="37">
        <v>0</v>
      </c>
      <c r="H7" s="37" t="s">
        <v>97</v>
      </c>
      <c r="I7" s="37" t="s">
        <v>98</v>
      </c>
      <c r="J7" s="37" t="s">
        <v>99</v>
      </c>
      <c r="K7" s="37" t="s">
        <v>100</v>
      </c>
      <c r="L7" s="37" t="s">
        <v>101</v>
      </c>
      <c r="M7" s="37" t="s">
        <v>102</v>
      </c>
      <c r="N7" s="38" t="s">
        <v>103</v>
      </c>
      <c r="O7" s="38" t="s">
        <v>104</v>
      </c>
      <c r="P7" s="38">
        <v>35.64</v>
      </c>
      <c r="Q7" s="38">
        <v>85</v>
      </c>
      <c r="R7" s="38">
        <v>3850</v>
      </c>
      <c r="S7" s="38">
        <v>31532</v>
      </c>
      <c r="T7" s="38">
        <v>125.13</v>
      </c>
      <c r="U7" s="38">
        <v>251.99</v>
      </c>
      <c r="V7" s="38">
        <v>11188</v>
      </c>
      <c r="W7" s="38">
        <v>3.35</v>
      </c>
      <c r="X7" s="38">
        <v>3339.7</v>
      </c>
      <c r="Y7" s="38">
        <v>102.05</v>
      </c>
      <c r="Z7" s="38">
        <v>105.86</v>
      </c>
      <c r="AA7" s="38">
        <v>92.73</v>
      </c>
      <c r="AB7" s="38">
        <v>100.15</v>
      </c>
      <c r="AC7" s="38">
        <v>100.07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64.650000000000006</v>
      </c>
      <c r="BG7" s="38">
        <v>58.4</v>
      </c>
      <c r="BH7" s="38">
        <v>231.28</v>
      </c>
      <c r="BI7" s="38">
        <v>56.82</v>
      </c>
      <c r="BJ7" s="38">
        <v>54.08</v>
      </c>
      <c r="BK7" s="38">
        <v>1240.1600000000001</v>
      </c>
      <c r="BL7" s="38">
        <v>1193.49</v>
      </c>
      <c r="BM7" s="38">
        <v>876.19</v>
      </c>
      <c r="BN7" s="38">
        <v>722.53</v>
      </c>
      <c r="BO7" s="38">
        <v>1001.3</v>
      </c>
      <c r="BP7" s="38">
        <v>682.51</v>
      </c>
      <c r="BQ7" s="38">
        <v>103.78</v>
      </c>
      <c r="BR7" s="38">
        <v>111.78</v>
      </c>
      <c r="BS7" s="38">
        <v>87.83</v>
      </c>
      <c r="BT7" s="38">
        <v>100.09</v>
      </c>
      <c r="BU7" s="38">
        <v>100</v>
      </c>
      <c r="BV7" s="38">
        <v>60.17</v>
      </c>
      <c r="BW7" s="38">
        <v>65.569999999999993</v>
      </c>
      <c r="BX7" s="38">
        <v>75.7</v>
      </c>
      <c r="BY7" s="38">
        <v>74.61</v>
      </c>
      <c r="BZ7" s="38">
        <v>81.88</v>
      </c>
      <c r="CA7" s="38">
        <v>100.34</v>
      </c>
      <c r="CB7" s="38">
        <v>221.75</v>
      </c>
      <c r="CC7" s="38">
        <v>201.89</v>
      </c>
      <c r="CD7" s="38">
        <v>259.67</v>
      </c>
      <c r="CE7" s="38">
        <v>224.81</v>
      </c>
      <c r="CF7" s="38">
        <v>188.04</v>
      </c>
      <c r="CG7" s="38">
        <v>281.52999999999997</v>
      </c>
      <c r="CH7" s="38">
        <v>263.04000000000002</v>
      </c>
      <c r="CI7" s="38">
        <v>230.04</v>
      </c>
      <c r="CJ7" s="38">
        <v>233.5</v>
      </c>
      <c r="CK7" s="38">
        <v>187.55</v>
      </c>
      <c r="CL7" s="38">
        <v>136.15</v>
      </c>
      <c r="CM7" s="38">
        <v>61.39</v>
      </c>
      <c r="CN7" s="38">
        <v>64.290000000000006</v>
      </c>
      <c r="CO7" s="38">
        <v>66.680000000000007</v>
      </c>
      <c r="CP7" s="38">
        <v>70.239999999999995</v>
      </c>
      <c r="CQ7" s="38">
        <v>47.95</v>
      </c>
      <c r="CR7" s="38">
        <v>44.89</v>
      </c>
      <c r="CS7" s="38">
        <v>40.75</v>
      </c>
      <c r="CT7" s="38">
        <v>42.4</v>
      </c>
      <c r="CU7" s="38">
        <v>45.44</v>
      </c>
      <c r="CV7" s="38">
        <v>50.94</v>
      </c>
      <c r="CW7" s="38">
        <v>59.64</v>
      </c>
      <c r="CX7" s="38">
        <v>73.349999999999994</v>
      </c>
      <c r="CY7" s="38">
        <v>76.540000000000006</v>
      </c>
      <c r="CZ7" s="38">
        <v>80.239999999999995</v>
      </c>
      <c r="DA7" s="38">
        <v>80.430000000000007</v>
      </c>
      <c r="DB7" s="38">
        <v>79.78</v>
      </c>
      <c r="DC7" s="38">
        <v>64.89</v>
      </c>
      <c r="DD7" s="38">
        <v>64.97</v>
      </c>
      <c r="DE7" s="38">
        <v>65.77</v>
      </c>
      <c r="DF7" s="38">
        <v>65.97</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a-shigyou</cp:lastModifiedBy>
  <cp:lastPrinted>2021-02-02T01:37:22Z</cp:lastPrinted>
  <dcterms:created xsi:type="dcterms:W3CDTF">2020-12-04T02:49:39Z</dcterms:created>
  <dcterms:modified xsi:type="dcterms:W3CDTF">2021-02-02T01:37:23Z</dcterms:modified>
  <cp:category/>
</cp:coreProperties>
</file>