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mc:AlternateContent xmlns:mc="http://schemas.openxmlformats.org/markup-compatibility/2006">
    <mc:Choice Requires="x15">
      <x15ac:absPath xmlns:x15ac="http://schemas.microsoft.com/office/spreadsheetml/2010/11/ac" url="\\10.50.2.7\共有フォルダ\下水道課\03.管理係\13.決算統計関係\平成３０年度\2020.01.23_ 【依頼】平成３０年度決算「経営比較分析表」の分析等について【1月23日〆】\【経営比較分析表】2018_412104_47_1718\"/>
    </mc:Choice>
  </mc:AlternateContent>
  <xr:revisionPtr revIDLastSave="0" documentId="13_ncr:1_{85A456A7-F65B-435C-9F9F-25A4CEEFD9EC}" xr6:coauthVersionLast="45" xr6:coauthVersionMax="45" xr10:uidLastSave="{00000000-0000-0000-0000-000000000000}"/>
  <workbookProtection workbookAlgorithmName="SHA-512" workbookHashValue="Lmb1eITvMB1dsROA2F34RuXKEHFt6QmVbqN1P8vXqF7ShpbI0fnC4RHYJpbepCbf0AjDS1GAcFwW9h1JatwJsg==" workbookSaltValue="bLP/vz92I5/hVV1czr4GL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<sst xmlns="http://schemas.openxmlformats.org/spreadsheetml/2006/main" count="228" uniqueCount="114">
  <si>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</si>
  <si>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</si>
  <si>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</si>
  <si>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</si>
  <si>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</si>
  <si>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</si>
  <si>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</si>
  <si>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</si>
  <si>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</si>
  <si>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</si>
  <si>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</si>
  <si>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</si>
  <si>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</si>
  <si>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</si>
  <si>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</si>
  <si>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</si>
  <si>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</si>
  <si>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</si>
  <si>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</si>
  <si>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</si>
  <si>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</si>
  <si>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</si>
  <si>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</si>
  <si>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</si>
  <si>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</si>
  <si>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</si>
  <si>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</si>
  <si>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</si>
  <si>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</si>
  <si>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</si>
  <si>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</si>
  <si>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</si>
  <si>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</si>
  <si>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</si>
  <si>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</si>
  <si>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</si>
  <si>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</si>
  <si>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</si>
  <si>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</si>
  <si>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</si>
  <si>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</si>
  <si>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</si>
  <si>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</si>
  <si>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</si>
  <si>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</si>
  <si>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</si>
  <si>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</si>
  <si>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</si>
  <si>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</si>
  <si>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</si>
  <si>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</si>
  <si>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</si>
  <si>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</si>
  <si>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</si>
  <si>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</si>
  <si>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</si>
  <si>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</si>
  <si>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</si>
  <si>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</si>
  <si>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</si>
  <si>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</si>
  <si>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</si>
  <si>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</si>
  <si>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</si>
  <si>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</si>
  <si>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</si>
  <si>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</si>
  <si>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</si>
  <si>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</si>
  <si>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</si>
  <si>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</si>
  <si>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</si>
  <si>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</si>
  <si>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</si>
  <si>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</si>
  <si>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</si>
  <si>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</si>
  <si>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</si>
  <si>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</si>
  <si>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</si>
  <si>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</si>
  <si>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</si>
  <si>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</si>
  <si>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</si>
  <si>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</si>
  <si>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</si>
  <si>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</si>
  <si>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</si>
  <si>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</si>
  <si>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</si>
  <si>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</si>
  <si>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</si>
  <si>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</si>
  <si>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</si>
  <si>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</si>
  <si>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</si>
  <si>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</si>
  <si>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</si>
  <si>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神埼市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</si>
  <si>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</si>
  <si>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</si>
  <si>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</si>
  <si>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</si>
  <si>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</si>
  <si>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</si>
  <si>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</si>
  <si>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</si>
  <si>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</si>
  <si>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</si>
  <si>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</si>
  <si>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</si>
  <si>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10年3月31日供用開始を行い、20年を経過している。管渠改善率については、平成10年度より、管渠の更新等は行っていないため、数値は計上されていないが、区域内の配管不明水調査委託を平成26年度に行い、定期的な管路清掃やマンホールポンプの清掃を行っている。
　維持管理費に比例した収入増が見込めない状況であるため、老朽化の対策として来年度までに近隣まで整備された公共下水道への繋ぎ込みを計画しているので、公共下水道区域として、広域化を行い長寿命化計画の策定に取り込んだ市全域の管路の改修等計画を策定するとともに、市民生活に大きな支障が出ないよう道路陥没後の老朽管路の改築といった事後的な対応にならない取り組みが急務となっている。</t>
    <rPh sb="167" eb="170">
      <t>ライネンド</t>
    </rPh>
    <phoneticPr fontId="4"/>
  </si>
  <si>
    <t xml:space="preserve">収益的収支比率において収支が赤字であり、経費削減等による経営改善に努める必要があるが、受益地の人口についても減少傾向である地域で、水洗化率の増も見込めない区域かつ、経費回収率も100％に届かず低水準で推移しているので、市の汚水処理施設の維持管理費削減として一刻も早く公共下水道へ接続しなければならない。また、令和２年度からの企業会計移行により、経営状況と財政状況を明確化し、下水道事業の経営基盤強化と持続可能な事業運営の確立を目指す。
</t>
    <rPh sb="128" eb="130">
      <t>イッコク</t>
    </rPh>
    <rPh sb="131" eb="132">
      <t>ハヤ</t>
    </rPh>
    <rPh sb="133" eb="138">
      <t>コウキョウゲスイドウ</t>
    </rPh>
    <rPh sb="139" eb="141">
      <t>セツゾク</t>
    </rPh>
    <rPh sb="154" eb="156">
      <t>レイワ</t>
    </rPh>
    <phoneticPr fontId="4"/>
  </si>
  <si>
    <r>
      <t>収益的収支比率については、年々増加していたが、維持管理費等の経費節減により回復傾向にある。また、比率が100％未満のため収支が赤字であることを示しているので、来年度には、</t>
    </r>
    <r>
      <rPr>
        <sz val="11"/>
        <rFont val="ＭＳ ゴシック"/>
        <family val="3"/>
        <charset val="128"/>
      </rPr>
      <t>公共下水道への繋ぎ込みを控えており、さらなる経費削減等を行い経営改善に努める必要がある。
　経費回収率については、使用料と正比例して汚水処理費も増加傾向にあるが、経年比較をすると、改善傾向にある。類似団体平均値と比較すると、平成26年度決算では同水準であったものの、平成30年度は需用費等の経費節減により平均値を上回って推移している。
　汚水処理原価については、汚水処理費の増加に伴い類似団体平均値を下回っている。また、経費回収率は公共下水道への繋ぎ込みを控えており、需用費等の経費節減により平成29年度並みに増加した。
　施設利用率については、処理水量の変動も少なく、類似団体平均値と比較すると、高い水準で推移している。経年比較をすると、平成28年度までは増加傾向であったが、平成29年度以降は同水準で推移している。
　水洗化率については、類似団体平均値と比較すると、低い水準で推移していたが、既存アパート接続や新規加入に伴い増加したものの、転入転出の増減を繰り返している傾向がある。受益地についても開発等による増加が見込めない地域であり、区域内人口も減少傾向であるため、経営の健全化のためには公共下水道への繋ぎ込みが必須である。</t>
    </r>
    <rPh sb="15" eb="17">
      <t>ゾウカ</t>
    </rPh>
    <rPh sb="79" eb="82">
      <t>ライネンド</t>
    </rPh>
    <rPh sb="285" eb="286">
      <t>シタ</t>
    </rPh>
    <rPh sb="295" eb="297">
      <t>ケイヒ</t>
    </rPh>
    <rPh sb="297" eb="299">
      <t>カイシュウ</t>
    </rPh>
    <rPh sb="299" eb="300">
      <t>リツ</t>
    </rPh>
    <rPh sb="340" eb="342">
      <t>ゾウカ</t>
    </rPh>
    <rPh sb="483" eb="485">
      <t>キゾン</t>
    </rPh>
    <rPh sb="595" eb="597">
      <t>ヒッスウ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</si>
</sst>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ED-4BB8-B982-7A3C4DDFC62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F4ED-4BB8-B982-7A3C4DDFC62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66.81</c:v>
                </c:pt>
                <c:pt idx="1">
                  <c:v>67.239999999999995</c:v>
                </c:pt>
                <c:pt idx="2">
                  <c:v>70.260000000000005</c:v>
                </c:pt>
                <c:pt idx="3">
                  <c:v>68.97</c:v>
                </c:pt>
                <c:pt idx="4">
                  <c:v>68.53</c:v>
                </c:pt>
              </c:numCache>
            </c:numRef>
          </c:val>
          <c:extLst>
            <c:ext xmlns:c16="http://schemas.microsoft.com/office/drawing/2014/chart" uri="{C3380CC4-5D6E-409C-BE32-E72D297353CC}">
              <c16:uniqueId val="{00000000-301E-4B2B-A275-1421567128B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301E-4B2B-A275-1421567128B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77.069999999999993</c:v>
                </c:pt>
                <c:pt idx="1">
                  <c:v>83.92</c:v>
                </c:pt>
                <c:pt idx="2">
                  <c:v>85.85</c:v>
                </c:pt>
                <c:pt idx="3">
                  <c:v>86</c:v>
                </c:pt>
                <c:pt idx="4">
                  <c:v>84.69</c:v>
                </c:pt>
              </c:numCache>
            </c:numRef>
          </c:val>
          <c:extLst>
            <c:ext xmlns:c16="http://schemas.microsoft.com/office/drawing/2014/chart" uri="{C3380CC4-5D6E-409C-BE32-E72D297353CC}">
              <c16:uniqueId val="{00000000-07AC-45E5-92E7-247C0C65561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07AC-45E5-92E7-247C0C65561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53.94</c:v>
                </c:pt>
                <c:pt idx="1">
                  <c:v>64.19</c:v>
                </c:pt>
                <c:pt idx="2">
                  <c:v>72.930000000000007</c:v>
                </c:pt>
                <c:pt idx="3">
                  <c:v>81.47</c:v>
                </c:pt>
                <c:pt idx="4">
                  <c:v>81</c:v>
                </c:pt>
              </c:numCache>
            </c:numRef>
          </c:val>
          <c:extLst>
            <c:ext xmlns:c16="http://schemas.microsoft.com/office/drawing/2014/chart" uri="{C3380CC4-5D6E-409C-BE32-E72D297353CC}">
              <c16:uniqueId val="{00000000-2072-4C73-AF21-2D1B6A11972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72-4C73-AF21-2D1B6A11972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9E-40F4-9E55-3C4C5C87490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9E-40F4-9E55-3C4C5C87490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50-4806-98BF-341BF352897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50-4806-98BF-341BF352897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E8-48E5-ABFA-ED02105F7C0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E8-48E5-ABFA-ED02105F7C0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C9-47C3-BFE3-A6D10EC12C3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C9-47C3-BFE3-A6D10EC12C3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833.4</c:v>
                </c:pt>
                <c:pt idx="2">
                  <c:v>727.94</c:v>
                </c:pt>
                <c:pt idx="3">
                  <c:v>599.49</c:v>
                </c:pt>
                <c:pt idx="4">
                  <c:v>720.02</c:v>
                </c:pt>
              </c:numCache>
            </c:numRef>
          </c:val>
          <c:extLst>
            <c:ext xmlns:c16="http://schemas.microsoft.com/office/drawing/2014/chart" uri="{C3380CC4-5D6E-409C-BE32-E72D297353CC}">
              <c16:uniqueId val="{00000000-CE2C-47D2-9CBF-F074C8370EF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CE2C-47D2-9CBF-F074C8370EF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42.86</c:v>
                </c:pt>
                <c:pt idx="1">
                  <c:v>43.95</c:v>
                </c:pt>
                <c:pt idx="2">
                  <c:v>62</c:v>
                </c:pt>
                <c:pt idx="3">
                  <c:v>78.02</c:v>
                </c:pt>
                <c:pt idx="4">
                  <c:v>78.55</c:v>
                </c:pt>
              </c:numCache>
            </c:numRef>
          </c:val>
          <c:extLst>
            <c:ext xmlns:c16="http://schemas.microsoft.com/office/drawing/2014/chart" uri="{C3380CC4-5D6E-409C-BE32-E72D297353CC}">
              <c16:uniqueId val="{00000000-7DF1-4B70-BE50-4BFEE2D70AF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7DF1-4B70-BE50-4BFEE2D70AF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416.29</c:v>
                </c:pt>
                <c:pt idx="1">
                  <c:v>434.76</c:v>
                </c:pt>
                <c:pt idx="2">
                  <c:v>309.99</c:v>
                </c:pt>
                <c:pt idx="3">
                  <c:v>250.27</c:v>
                </c:pt>
                <c:pt idx="4">
                  <c:v>247.32</c:v>
                </c:pt>
              </c:numCache>
            </c:numRef>
          </c:val>
          <c:extLst>
            <c:ext xmlns:c16="http://schemas.microsoft.com/office/drawing/2014/chart" uri="{C3380CC4-5D6E-409C-BE32-E72D297353CC}">
              <c16:uniqueId val="{00000000-29ED-4C50-A0A8-506939B7A29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29ED-4C50-A0A8-506939B7A29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W13" zoomScale="115" zoomScaleNormal="11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佐賀県　神埼市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31775</v>
      </c>
      <c r="AM8" s="50"/>
      <c r="AN8" s="50"/>
      <c r="AO8" s="50"/>
      <c r="AP8" s="50"/>
      <c r="AQ8" s="50"/>
      <c r="AR8" s="50"/>
      <c r="AS8" s="50"/>
      <c r="AT8" s="45">
        <f>データ!T6</f>
        <v>125.13</v>
      </c>
      <c r="AU8" s="45"/>
      <c r="AV8" s="45"/>
      <c r="AW8" s="45"/>
      <c r="AX8" s="45"/>
      <c r="AY8" s="45"/>
      <c r="AZ8" s="45"/>
      <c r="BA8" s="45"/>
      <c r="BB8" s="45">
        <f>データ!U6</f>
        <v>253.94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1.71</v>
      </c>
      <c r="Q10" s="45"/>
      <c r="R10" s="45"/>
      <c r="S10" s="45"/>
      <c r="T10" s="45"/>
      <c r="U10" s="45"/>
      <c r="V10" s="45"/>
      <c r="W10" s="45">
        <f>データ!Q6</f>
        <v>100</v>
      </c>
      <c r="X10" s="45"/>
      <c r="Y10" s="45"/>
      <c r="Z10" s="45"/>
      <c r="AA10" s="45"/>
      <c r="AB10" s="45"/>
      <c r="AC10" s="45"/>
      <c r="AD10" s="50">
        <f>データ!R6</f>
        <v>3780</v>
      </c>
      <c r="AE10" s="50"/>
      <c r="AF10" s="50"/>
      <c r="AG10" s="50"/>
      <c r="AH10" s="50"/>
      <c r="AI10" s="50"/>
      <c r="AJ10" s="50"/>
      <c r="AK10" s="2"/>
      <c r="AL10" s="50">
        <f>データ!V6</f>
        <v>542</v>
      </c>
      <c r="AM10" s="50"/>
      <c r="AN10" s="50"/>
      <c r="AO10" s="50"/>
      <c r="AP10" s="50"/>
      <c r="AQ10" s="50"/>
      <c r="AR10" s="50"/>
      <c r="AS10" s="50"/>
      <c r="AT10" s="45">
        <f>データ!W6</f>
        <v>0.2</v>
      </c>
      <c r="AU10" s="45"/>
      <c r="AV10" s="45"/>
      <c r="AW10" s="45"/>
      <c r="AX10" s="45"/>
      <c r="AY10" s="45"/>
      <c r="AZ10" s="45"/>
      <c r="BA10" s="45"/>
      <c r="BB10" s="45">
        <f>データ!X6</f>
        <v>2710</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44</v>
      </c>
      <c r="N86" s="26" t="s">
        <v>43</v>
      </c>
      <c r="O86" s="26" t="str">
        <f>データ!EO6</f>
        <v>【0.02】</v>
      </c>
    </row>
  </sheetData>
  <sheetProtection algorithmName="SHA-512" hashValue="OajnFY3p8B1mA3c9Hf9T+UZK1w4mN7/U1ziA8Hh56torKepaLr6e5cCjMbWXMzItGXQZ21mqilCuu1sTn4XlSA==" saltValue="kXwJHflfkWyhj5JXVFJnM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412104</v>
      </c>
      <c r="D6" s="33">
        <f t="shared" si="3"/>
        <v>47</v>
      </c>
      <c r="E6" s="33">
        <f t="shared" si="3"/>
        <v>17</v>
      </c>
      <c r="F6" s="33">
        <f t="shared" si="3"/>
        <v>5</v>
      </c>
      <c r="G6" s="33">
        <f t="shared" si="3"/>
        <v>0</v>
      </c>
      <c r="H6" s="33" t="str">
        <f t="shared" si="3"/>
        <v>佐賀県　神埼市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1.71</v>
      </c>
      <c r="Q6" s="34">
        <f t="shared" si="3"/>
        <v>100</v>
      </c>
      <c r="R6" s="34">
        <f t="shared" si="3"/>
        <v>3780</v>
      </c>
      <c r="S6" s="34">
        <f t="shared" si="3"/>
        <v>31775</v>
      </c>
      <c r="T6" s="34">
        <f t="shared" si="3"/>
        <v>125.13</v>
      </c>
      <c r="U6" s="34">
        <f t="shared" si="3"/>
        <v>253.94</v>
      </c>
      <c r="V6" s="34">
        <f t="shared" si="3"/>
        <v>542</v>
      </c>
      <c r="W6" s="34">
        <f t="shared" si="3"/>
        <v>0.2</v>
      </c>
      <c r="X6" s="34">
        <f t="shared" si="3"/>
        <v>2710</v>
      </c>
      <c r="Y6" s="35">
        <f>IF(Y7="",NA(),Y7)</f>
        <v>53.94</v>
      </c>
      <c r="Z6" s="35">
        <f t="shared" ref="Z6:AH6" si="4">IF(Z7="",NA(),Z7)</f>
        <v>64.19</v>
      </c>
      <c r="AA6" s="35">
        <f t="shared" si="4"/>
        <v>72.930000000000007</v>
      </c>
      <c r="AB6" s="35">
        <f t="shared" si="4"/>
        <v>81.47</v>
      </c>
      <c r="AC6" s="35">
        <f t="shared" si="4"/>
        <v>81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833.4</v>
      </c>
      <c r="BH6" s="35">
        <f t="shared" si="7"/>
        <v>727.94</v>
      </c>
      <c r="BI6" s="35">
        <f t="shared" si="7"/>
        <v>599.49</v>
      </c>
      <c r="BJ6" s="35">
        <f t="shared" si="7"/>
        <v>720.02</v>
      </c>
      <c r="BK6" s="35">
        <f t="shared" si="7"/>
        <v>1044.8</v>
      </c>
      <c r="BL6" s="35">
        <f t="shared" si="7"/>
        <v>1081.8</v>
      </c>
      <c r="BM6" s="35">
        <f t="shared" si="7"/>
        <v>974.93</v>
      </c>
      <c r="BN6" s="35">
        <f t="shared" si="7"/>
        <v>855.8</v>
      </c>
      <c r="BO6" s="35">
        <f t="shared" si="7"/>
        <v>789.46</v>
      </c>
      <c r="BP6" s="34" t="str">
        <f>IF(BP7="","",IF(BP7="-","【-】","【"&amp;SUBSTITUTE(TEXT(BP7,"#,##0.00"),"-","△")&amp;"】"))</f>
        <v>【747.76】</v>
      </c>
      <c r="BQ6" s="35">
        <f>IF(BQ7="",NA(),BQ7)</f>
        <v>42.86</v>
      </c>
      <c r="BR6" s="35">
        <f t="shared" ref="BR6:BZ6" si="8">IF(BR7="",NA(),BR7)</f>
        <v>43.95</v>
      </c>
      <c r="BS6" s="35">
        <f t="shared" si="8"/>
        <v>62</v>
      </c>
      <c r="BT6" s="35">
        <f t="shared" si="8"/>
        <v>78.02</v>
      </c>
      <c r="BU6" s="35">
        <f t="shared" si="8"/>
        <v>78.55</v>
      </c>
      <c r="BV6" s="35">
        <f t="shared" si="8"/>
        <v>50.82</v>
      </c>
      <c r="BW6" s="35">
        <f t="shared" si="8"/>
        <v>52.19</v>
      </c>
      <c r="BX6" s="35">
        <f t="shared" si="8"/>
        <v>55.32</v>
      </c>
      <c r="BY6" s="35">
        <f t="shared" si="8"/>
        <v>59.8</v>
      </c>
      <c r="BZ6" s="35">
        <f t="shared" si="8"/>
        <v>57.77</v>
      </c>
      <c r="CA6" s="34" t="str">
        <f>IF(CA7="","",IF(CA7="-","【-】","【"&amp;SUBSTITUTE(TEXT(CA7,"#,##0.00"),"-","△")&amp;"】"))</f>
        <v>【59.51】</v>
      </c>
      <c r="CB6" s="35">
        <f>IF(CB7="",NA(),CB7)</f>
        <v>416.29</v>
      </c>
      <c r="CC6" s="35">
        <f t="shared" ref="CC6:CK6" si="9">IF(CC7="",NA(),CC7)</f>
        <v>434.76</v>
      </c>
      <c r="CD6" s="35">
        <f t="shared" si="9"/>
        <v>309.99</v>
      </c>
      <c r="CE6" s="35">
        <f t="shared" si="9"/>
        <v>250.27</v>
      </c>
      <c r="CF6" s="35">
        <f t="shared" si="9"/>
        <v>247.32</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66.81</v>
      </c>
      <c r="CN6" s="35">
        <f t="shared" ref="CN6:CV6" si="10">IF(CN7="",NA(),CN7)</f>
        <v>67.239999999999995</v>
      </c>
      <c r="CO6" s="35">
        <f t="shared" si="10"/>
        <v>70.260000000000005</v>
      </c>
      <c r="CP6" s="35">
        <f t="shared" si="10"/>
        <v>68.97</v>
      </c>
      <c r="CQ6" s="35">
        <f t="shared" si="10"/>
        <v>68.53</v>
      </c>
      <c r="CR6" s="35">
        <f t="shared" si="10"/>
        <v>53.24</v>
      </c>
      <c r="CS6" s="35">
        <f t="shared" si="10"/>
        <v>52.31</v>
      </c>
      <c r="CT6" s="35">
        <f t="shared" si="10"/>
        <v>60.65</v>
      </c>
      <c r="CU6" s="35">
        <f t="shared" si="10"/>
        <v>51.75</v>
      </c>
      <c r="CV6" s="35">
        <f t="shared" si="10"/>
        <v>50.68</v>
      </c>
      <c r="CW6" s="34" t="str">
        <f>IF(CW7="","",IF(CW7="-","【-】","【"&amp;SUBSTITUTE(TEXT(CW7,"#,##0.00"),"-","△")&amp;"】"))</f>
        <v>【52.23】</v>
      </c>
      <c r="CX6" s="35">
        <f>IF(CX7="",NA(),CX7)</f>
        <v>77.069999999999993</v>
      </c>
      <c r="CY6" s="35">
        <f t="shared" ref="CY6:DG6" si="11">IF(CY7="",NA(),CY7)</f>
        <v>83.92</v>
      </c>
      <c r="CZ6" s="35">
        <f t="shared" si="11"/>
        <v>85.85</v>
      </c>
      <c r="DA6" s="35">
        <f t="shared" si="11"/>
        <v>86</v>
      </c>
      <c r="DB6" s="35">
        <f t="shared" si="11"/>
        <v>84.69</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412104</v>
      </c>
      <c r="D7" s="37">
        <v>47</v>
      </c>
      <c r="E7" s="37">
        <v>17</v>
      </c>
      <c r="F7" s="37">
        <v>5</v>
      </c>
      <c r="G7" s="37">
        <v>0</v>
      </c>
      <c r="H7" s="37" t="s">
        <v>98</v>
      </c>
      <c r="I7" s="37" t="s">
        <v>99</v>
      </c>
      <c r="J7" s="37" t="s">
        <v>100</v>
      </c>
      <c r="K7" s="37" t="s">
        <v>101</v>
      </c>
      <c r="L7" s="37" t="s">
        <v>102</v>
      </c>
      <c r="M7" s="37" t="s">
        <v>103</v>
      </c>
      <c r="N7" s="38" t="s">
        <v>104</v>
      </c>
      <c r="O7" s="38" t="s">
        <v>105</v>
      </c>
      <c r="P7" s="38">
        <v>1.71</v>
      </c>
      <c r="Q7" s="38">
        <v>100</v>
      </c>
      <c r="R7" s="38">
        <v>3780</v>
      </c>
      <c r="S7" s="38">
        <v>31775</v>
      </c>
      <c r="T7" s="38">
        <v>125.13</v>
      </c>
      <c r="U7" s="38">
        <v>253.94</v>
      </c>
      <c r="V7" s="38">
        <v>542</v>
      </c>
      <c r="W7" s="38">
        <v>0.2</v>
      </c>
      <c r="X7" s="38">
        <v>2710</v>
      </c>
      <c r="Y7" s="38">
        <v>53.94</v>
      </c>
      <c r="Z7" s="38">
        <v>64.19</v>
      </c>
      <c r="AA7" s="38">
        <v>72.930000000000007</v>
      </c>
      <c r="AB7" s="38">
        <v>81.47</v>
      </c>
      <c r="AC7" s="38">
        <v>81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833.4</v>
      </c>
      <c r="BH7" s="38">
        <v>727.94</v>
      </c>
      <c r="BI7" s="38">
        <v>599.49</v>
      </c>
      <c r="BJ7" s="38">
        <v>720.02</v>
      </c>
      <c r="BK7" s="38">
        <v>1044.8</v>
      </c>
      <c r="BL7" s="38">
        <v>1081.8</v>
      </c>
      <c r="BM7" s="38">
        <v>974.93</v>
      </c>
      <c r="BN7" s="38">
        <v>855.8</v>
      </c>
      <c r="BO7" s="38">
        <v>789.46</v>
      </c>
      <c r="BP7" s="38">
        <v>747.76</v>
      </c>
      <c r="BQ7" s="38">
        <v>42.86</v>
      </c>
      <c r="BR7" s="38">
        <v>43.95</v>
      </c>
      <c r="BS7" s="38">
        <v>62</v>
      </c>
      <c r="BT7" s="38">
        <v>78.02</v>
      </c>
      <c r="BU7" s="38">
        <v>78.55</v>
      </c>
      <c r="BV7" s="38">
        <v>50.82</v>
      </c>
      <c r="BW7" s="38">
        <v>52.19</v>
      </c>
      <c r="BX7" s="38">
        <v>55.32</v>
      </c>
      <c r="BY7" s="38">
        <v>59.8</v>
      </c>
      <c r="BZ7" s="38">
        <v>57.77</v>
      </c>
      <c r="CA7" s="38">
        <v>59.51</v>
      </c>
      <c r="CB7" s="38">
        <v>416.29</v>
      </c>
      <c r="CC7" s="38">
        <v>434.76</v>
      </c>
      <c r="CD7" s="38">
        <v>309.99</v>
      </c>
      <c r="CE7" s="38">
        <v>250.27</v>
      </c>
      <c r="CF7" s="38">
        <v>247.32</v>
      </c>
      <c r="CG7" s="38">
        <v>300.52</v>
      </c>
      <c r="CH7" s="38">
        <v>296.14</v>
      </c>
      <c r="CI7" s="38">
        <v>283.17</v>
      </c>
      <c r="CJ7" s="38">
        <v>263.76</v>
      </c>
      <c r="CK7" s="38">
        <v>274.35000000000002</v>
      </c>
      <c r="CL7" s="38">
        <v>261.45999999999998</v>
      </c>
      <c r="CM7" s="38">
        <v>66.81</v>
      </c>
      <c r="CN7" s="38">
        <v>67.239999999999995</v>
      </c>
      <c r="CO7" s="38">
        <v>70.260000000000005</v>
      </c>
      <c r="CP7" s="38">
        <v>68.97</v>
      </c>
      <c r="CQ7" s="38">
        <v>68.53</v>
      </c>
      <c r="CR7" s="38">
        <v>53.24</v>
      </c>
      <c r="CS7" s="38">
        <v>52.31</v>
      </c>
      <c r="CT7" s="38">
        <v>60.65</v>
      </c>
      <c r="CU7" s="38">
        <v>51.75</v>
      </c>
      <c r="CV7" s="38">
        <v>50.68</v>
      </c>
      <c r="CW7" s="38">
        <v>52.23</v>
      </c>
      <c r="CX7" s="38">
        <v>77.069999999999993</v>
      </c>
      <c r="CY7" s="38">
        <v>83.92</v>
      </c>
      <c r="CZ7" s="38">
        <v>85.85</v>
      </c>
      <c r="DA7" s="38">
        <v>86</v>
      </c>
      <c r="DB7" s="38">
        <v>84.69</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sa-araki</cp:lastModifiedBy>
  <cp:lastPrinted>2020-01-31T06:20:57Z</cp:lastPrinted>
  <dcterms:created xsi:type="dcterms:W3CDTF">2019-12-05T05:23:10Z</dcterms:created>
  <dcterms:modified xsi:type="dcterms:W3CDTF">2020-01-31T06:47:39Z</dcterms:modified>
  <cp:category/>
</cp:coreProperties>
</file>