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0.50.2.7\共有フォルダ\下水道課\03.管理係\13.決算統計関係\平成３０年度\2020.01.23_ 【依頼】平成３０年度決算「経営比較分析表」の分析等について【1月23日〆】\【経営比較分析表】2018_412104_47_1718\"/>
    </mc:Choice>
  </mc:AlternateContent>
  <xr:revisionPtr revIDLastSave="0" documentId="13_ncr:1_{CB55F0F2-C7C9-4619-9989-3CD9662533D3}" xr6:coauthVersionLast="45" xr6:coauthVersionMax="45" xr10:uidLastSave="{00000000-0000-0000-0000-000000000000}"/>
  <workbookProtection workbookAlgorithmName="SHA-512" workbookHashValue="N7q6jHi1II19fDxJC4mQDtsxDmX/WdFSUMB7hjAG0ukrfRUeNt4Uj3KzKdwgMNUFxwkbbG7Fk7RI2+kv3zeMLg==" workbookSaltValue="oN28CzeaGftlg4ShbZQNm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<sst xmlns="http://schemas.openxmlformats.org/spreadsheetml/2006/main" count="228" uniqueCount="114">
  <si>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</si>
  <si>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</si>
  <si>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</si>
  <si>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</si>
  <si>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</si>
  <si>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</si>
  <si>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</si>
  <si>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</si>
  <si>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</si>
  <si>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</si>
  <si>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</si>
  <si>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</si>
  <si>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</si>
  <si>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</si>
  <si>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</si>
  <si>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</si>
  <si>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</si>
  <si>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</si>
  <si>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</si>
  <si>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</si>
  <si>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</si>
  <si>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</si>
  <si>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</si>
  <si>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</si>
  <si>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</si>
  <si>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</si>
  <si>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</si>
  <si>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</si>
  <si>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</si>
  <si>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</si>
  <si>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</si>
  <si>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</si>
  <si>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</si>
  <si>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</si>
  <si>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</si>
  <si>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</si>
  <si>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</si>
  <si>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</si>
  <si>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</si>
  <si>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</si>
  <si>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</si>
  <si>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</si>
  <si>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</si>
  <si>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</si>
  <si>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</si>
  <si>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</si>
  <si>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</si>
  <si>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</si>
  <si>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</si>
  <si>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</si>
  <si>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</si>
  <si>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</si>
  <si>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</si>
  <si>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</si>
  <si>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</si>
  <si>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</si>
  <si>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</si>
  <si>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</si>
  <si>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</si>
  <si>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</si>
  <si>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</si>
  <si>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</si>
  <si>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</si>
  <si>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</si>
  <si>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</si>
  <si>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</si>
  <si>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</si>
  <si>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</si>
  <si>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</si>
  <si>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</si>
  <si>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</si>
  <si>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</si>
  <si>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</si>
  <si>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</si>
  <si>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</si>
  <si>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</si>
  <si>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</si>
  <si>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</si>
  <si>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</si>
  <si>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</si>
  <si>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</si>
  <si>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</si>
  <si>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</si>
  <si>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</si>
  <si>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</si>
  <si>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</si>
  <si>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</si>
  <si>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</si>
  <si>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</si>
  <si>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</si>
  <si>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</si>
  <si>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</si>
  <si>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</si>
  <si>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</si>
  <si>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</si>
  <si>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</si>
  <si>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</si>
  <si>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</si>
  <si>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神埼市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</si>
  <si>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</si>
  <si>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</si>
  <si>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</si>
  <si>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</si>
  <si>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</si>
  <si>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</si>
  <si>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</si>
  <si>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</si>
  <si>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</si>
  <si>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</si>
  <si>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</si>
  <si>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</si>
  <si>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管渠改善率については、管渠整備が平成10年の着手であり、耐用年数（50年）を超えたものがないため、更新等は行っていない。そのため、管渠改善率の数値は未計上である。</t>
    <rPh sb="75" eb="76">
      <t>ミ</t>
    </rPh>
    <phoneticPr fontId="4"/>
  </si>
  <si>
    <t>　下水道施設の整備率及び接続率は順調に上昇しているものの、地方債の償還は今後も増加が見込まれることから、引き続き接続率向上による使用料収入確保、更なる経費削減に取り組むとともに、投資規模や時期の見極めなどを通じて健全経営の継続と更なる効率化に努めることとしたい。</t>
    <phoneticPr fontId="4"/>
  </si>
  <si>
    <r>
      <t>　収益的収支比率については、直近決算では100％を上回る水準で推移していたが、据置期間終了に伴う地方債償還額の増加により今年度は100％を割り込む結果となった。
　企業債残高対事業規模比率については、据置期間終了に伴う地方債償還額の増加により、直近決算と比較すると</t>
    </r>
    <r>
      <rPr>
        <sz val="11"/>
        <rFont val="ＭＳ ゴシック"/>
        <family val="3"/>
        <charset val="128"/>
      </rPr>
      <t>下降傾向にあるが、類似団体平均値との比較では大きく下回っている。
　経費回収率については、類似団体平均値以上の水準ではあるものの、据置期間終了に伴う地方債償還額の増加により100％前後にとどまった。
　汚水処理原価については、整備率及び接続率の順調な進捗により使用料収入が増大基調にあり、修繕費の縮減等に努め維持管理費が昨年度決算より減少しているものの、据置</t>
    </r>
    <r>
      <rPr>
        <sz val="11"/>
        <color theme="1"/>
        <rFont val="ＭＳ ゴシック"/>
        <family val="3"/>
        <charset val="128"/>
      </rPr>
      <t>期間終了に伴う地方債償還額の増加により類似団体平均値を割り込む水準となった。
　施設利用率については、類似団体平均値と比較すると高い水準であり、経年比較でも増加傾向が続いている。
　水洗化率については、経年比較を行うと一貫して増加しており、類似団体平均値との比較でも、平成26年度以降、平均値より高い水準で推移している。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</si>
</sst>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B2-43A5-B652-F79390963F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4EB2-43A5-B652-F79390963F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60.26</c:v>
                </c:pt>
                <c:pt idx="1">
                  <c:v>61.39</c:v>
                </c:pt>
                <c:pt idx="2">
                  <c:v>64.290000000000006</c:v>
                </c:pt>
                <c:pt idx="3">
                  <c:v>66.680000000000007</c:v>
                </c:pt>
                <c:pt idx="4">
                  <c:v>70.239999999999995</c:v>
                </c:pt>
              </c:numCache>
            </c:numRef>
          </c:val>
          <c:extLst>
            <c:ext xmlns:c16="http://schemas.microsoft.com/office/drawing/2014/chart" uri="{C3380CC4-5D6E-409C-BE32-E72D297353CC}">
              <c16:uniqueId val="{00000000-5845-4996-BC8B-B33D3F1038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5845-4996-BC8B-B33D3F1038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70.78</c:v>
                </c:pt>
                <c:pt idx="1">
                  <c:v>73.349999999999994</c:v>
                </c:pt>
                <c:pt idx="2">
                  <c:v>76.540000000000006</c:v>
                </c:pt>
                <c:pt idx="3">
                  <c:v>80.239999999999995</c:v>
                </c:pt>
                <c:pt idx="4">
                  <c:v>80.430000000000007</c:v>
                </c:pt>
              </c:numCache>
            </c:numRef>
          </c:val>
          <c:extLst>
            <c:ext xmlns:c16="http://schemas.microsoft.com/office/drawing/2014/chart" uri="{C3380CC4-5D6E-409C-BE32-E72D297353CC}">
              <c16:uniqueId val="{00000000-D2FC-4B0C-946E-D6EE899AA2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D2FC-4B0C-946E-D6EE899AA2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106.21</c:v>
                </c:pt>
                <c:pt idx="1">
                  <c:v>102.05</c:v>
                </c:pt>
                <c:pt idx="2">
                  <c:v>105.86</c:v>
                </c:pt>
                <c:pt idx="3">
                  <c:v>92.73</c:v>
                </c:pt>
                <c:pt idx="4">
                  <c:v>100.15</c:v>
                </c:pt>
              </c:numCache>
            </c:numRef>
          </c:val>
          <c:extLst>
            <c:ext xmlns:c16="http://schemas.microsoft.com/office/drawing/2014/chart" uri="{C3380CC4-5D6E-409C-BE32-E72D297353CC}">
              <c16:uniqueId val="{00000000-91F5-45A2-92F5-40EDBB75701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F5-45A2-92F5-40EDBB75701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1-4D3B-9669-A0BBB79E7D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1-4D3B-9669-A0BBB79E7D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1D-4BD5-A79E-91B04AACAC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1D-4BD5-A79E-91B04AACAC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04-4577-8D1D-2405FC5024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04-4577-8D1D-2405FC5024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FC-4E7D-9807-F2E02F7666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FC-4E7D-9807-F2E02F7666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299.47000000000003</c:v>
                </c:pt>
                <c:pt idx="1">
                  <c:v>64.650000000000006</c:v>
                </c:pt>
                <c:pt idx="2">
                  <c:v>58.4</c:v>
                </c:pt>
                <c:pt idx="3">
                  <c:v>231.28</c:v>
                </c:pt>
                <c:pt idx="4">
                  <c:v>56.82</c:v>
                </c:pt>
              </c:numCache>
            </c:numRef>
          </c:val>
          <c:extLst>
            <c:ext xmlns:c16="http://schemas.microsoft.com/office/drawing/2014/chart" uri="{C3380CC4-5D6E-409C-BE32-E72D297353CC}">
              <c16:uniqueId val="{00000000-B44C-4E91-8F9E-AAFC155ABED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B44C-4E91-8F9E-AAFC155ABED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95.33</c:v>
                </c:pt>
                <c:pt idx="1">
                  <c:v>103.78</c:v>
                </c:pt>
                <c:pt idx="2">
                  <c:v>111.78</c:v>
                </c:pt>
                <c:pt idx="3">
                  <c:v>87.83</c:v>
                </c:pt>
                <c:pt idx="4">
                  <c:v>100.09</c:v>
                </c:pt>
              </c:numCache>
            </c:numRef>
          </c:val>
          <c:extLst>
            <c:ext xmlns:c16="http://schemas.microsoft.com/office/drawing/2014/chart" uri="{C3380CC4-5D6E-409C-BE32-E72D297353CC}">
              <c16:uniqueId val="{00000000-8068-426D-A3C7-6E6D13A056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8068-426D-A3C7-6E6D13A056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213.75</c:v>
                </c:pt>
                <c:pt idx="1">
                  <c:v>221.75</c:v>
                </c:pt>
                <c:pt idx="2">
                  <c:v>201.89</c:v>
                </c:pt>
                <c:pt idx="3">
                  <c:v>259.67</c:v>
                </c:pt>
                <c:pt idx="4">
                  <c:v>224.81</c:v>
                </c:pt>
              </c:numCache>
            </c:numRef>
          </c:val>
          <c:extLst>
            <c:ext xmlns:c16="http://schemas.microsoft.com/office/drawing/2014/chart" uri="{C3380CC4-5D6E-409C-BE32-E72D297353CC}">
              <c16:uniqueId val="{00000000-1678-4F11-A045-B5F58B3035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1678-4F11-A045-B5F58B3035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佐賀県　神埼市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8">
        <f>データ!S6</f>
        <v>31775</v>
      </c>
      <c r="AM8" s="68"/>
      <c r="AN8" s="68"/>
      <c r="AO8" s="68"/>
      <c r="AP8" s="68"/>
      <c r="AQ8" s="68"/>
      <c r="AR8" s="68"/>
      <c r="AS8" s="68"/>
      <c r="AT8" s="67">
        <f>データ!T6</f>
        <v>125.13</v>
      </c>
      <c r="AU8" s="67"/>
      <c r="AV8" s="67"/>
      <c r="AW8" s="67"/>
      <c r="AX8" s="67"/>
      <c r="AY8" s="67"/>
      <c r="AZ8" s="67"/>
      <c r="BA8" s="67"/>
      <c r="BB8" s="67">
        <f>データ!U6</f>
        <v>253.94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34.130000000000003</v>
      </c>
      <c r="Q10" s="67"/>
      <c r="R10" s="67"/>
      <c r="S10" s="67"/>
      <c r="T10" s="67"/>
      <c r="U10" s="67"/>
      <c r="V10" s="67"/>
      <c r="W10" s="67">
        <f>データ!Q6</f>
        <v>85</v>
      </c>
      <c r="X10" s="67"/>
      <c r="Y10" s="67"/>
      <c r="Z10" s="67"/>
      <c r="AA10" s="67"/>
      <c r="AB10" s="67"/>
      <c r="AC10" s="67"/>
      <c r="AD10" s="68">
        <f>データ!R6</f>
        <v>3780</v>
      </c>
      <c r="AE10" s="68"/>
      <c r="AF10" s="68"/>
      <c r="AG10" s="68"/>
      <c r="AH10" s="68"/>
      <c r="AI10" s="68"/>
      <c r="AJ10" s="68"/>
      <c r="AK10" s="2"/>
      <c r="AL10" s="68">
        <f>データ!V6</f>
        <v>10808</v>
      </c>
      <c r="AM10" s="68"/>
      <c r="AN10" s="68"/>
      <c r="AO10" s="68"/>
      <c r="AP10" s="68"/>
      <c r="AQ10" s="68"/>
      <c r="AR10" s="68"/>
      <c r="AS10" s="68"/>
      <c r="AT10" s="67">
        <f>データ!W6</f>
        <v>3.22</v>
      </c>
      <c r="AU10" s="67"/>
      <c r="AV10" s="67"/>
      <c r="AW10" s="67"/>
      <c r="AX10" s="67"/>
      <c r="AY10" s="67"/>
      <c r="AZ10" s="67"/>
      <c r="BA10" s="67"/>
      <c r="BB10" s="67">
        <f>データ!X6</f>
        <v>3356.52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BzItTsEp82v4ye3MwQnwDKGrjbnFbOE8yFevRB9/vaGiJjxgF5Nqi+ep7zABIRbiB4W+Njlve7lX+oYQkaTePw==" saltValue="QE+4M1Qruy0LXnXl1+nM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412104</v>
      </c>
      <c r="D6" s="33">
        <f t="shared" si="3"/>
        <v>47</v>
      </c>
      <c r="E6" s="33">
        <f t="shared" si="3"/>
        <v>17</v>
      </c>
      <c r="F6" s="33">
        <f t="shared" si="3"/>
        <v>1</v>
      </c>
      <c r="G6" s="33">
        <f t="shared" si="3"/>
        <v>0</v>
      </c>
      <c r="H6" s="33" t="str">
        <f t="shared" si="3"/>
        <v>佐賀県　神埼市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34.130000000000003</v>
      </c>
      <c r="Q6" s="34">
        <f t="shared" si="3"/>
        <v>85</v>
      </c>
      <c r="R6" s="34">
        <f t="shared" si="3"/>
        <v>3780</v>
      </c>
      <c r="S6" s="34">
        <f t="shared" si="3"/>
        <v>31775</v>
      </c>
      <c r="T6" s="34">
        <f t="shared" si="3"/>
        <v>125.13</v>
      </c>
      <c r="U6" s="34">
        <f t="shared" si="3"/>
        <v>253.94</v>
      </c>
      <c r="V6" s="34">
        <f t="shared" si="3"/>
        <v>10808</v>
      </c>
      <c r="W6" s="34">
        <f t="shared" si="3"/>
        <v>3.22</v>
      </c>
      <c r="X6" s="34">
        <f t="shared" si="3"/>
        <v>3356.52</v>
      </c>
      <c r="Y6" s="35">
        <f>IF(Y7="",NA(),Y7)</f>
        <v>106.21</v>
      </c>
      <c r="Z6" s="35">
        <f t="shared" ref="Z6:AH6" si="4">IF(Z7="",NA(),Z7)</f>
        <v>102.05</v>
      </c>
      <c r="AA6" s="35">
        <f t="shared" si="4"/>
        <v>105.86</v>
      </c>
      <c r="AB6" s="35">
        <f t="shared" si="4"/>
        <v>92.73</v>
      </c>
      <c r="AC6" s="35">
        <f t="shared" si="4"/>
        <v>100.15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299.47000000000003</v>
      </c>
      <c r="BG6" s="35">
        <f t="shared" ref="BG6:BO6" si="7">IF(BG7="",NA(),BG7)</f>
        <v>64.650000000000006</v>
      </c>
      <c r="BH6" s="35">
        <f t="shared" si="7"/>
        <v>58.4</v>
      </c>
      <c r="BI6" s="35">
        <f t="shared" si="7"/>
        <v>231.28</v>
      </c>
      <c r="BJ6" s="35">
        <f t="shared" si="7"/>
        <v>56.82</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95.33</v>
      </c>
      <c r="BR6" s="35">
        <f t="shared" ref="BR6:BZ6" si="8">IF(BR7="",NA(),BR7)</f>
        <v>103.78</v>
      </c>
      <c r="BS6" s="35">
        <f t="shared" si="8"/>
        <v>111.78</v>
      </c>
      <c r="BT6" s="35">
        <f t="shared" si="8"/>
        <v>87.83</v>
      </c>
      <c r="BU6" s="35">
        <f t="shared" si="8"/>
        <v>100.09</v>
      </c>
      <c r="BV6" s="35">
        <f t="shared" si="8"/>
        <v>60.78</v>
      </c>
      <c r="BW6" s="35">
        <f t="shared" si="8"/>
        <v>60.17</v>
      </c>
      <c r="BX6" s="35">
        <f t="shared" si="8"/>
        <v>65.569999999999993</v>
      </c>
      <c r="BY6" s="35">
        <f t="shared" si="8"/>
        <v>75.7</v>
      </c>
      <c r="BZ6" s="35">
        <f t="shared" si="8"/>
        <v>74.61</v>
      </c>
      <c r="CA6" s="34" t="str">
        <f>IF(CA7="","",IF(CA7="-","【-】","【"&amp;SUBSTITUTE(TEXT(CA7,"#,##0.00"),"-","△")&amp;"】"))</f>
        <v>【100.91】</v>
      </c>
      <c r="CB6" s="35">
        <f>IF(CB7="",NA(),CB7)</f>
        <v>213.75</v>
      </c>
      <c r="CC6" s="35">
        <f t="shared" ref="CC6:CK6" si="9">IF(CC7="",NA(),CC7)</f>
        <v>221.75</v>
      </c>
      <c r="CD6" s="35">
        <f t="shared" si="9"/>
        <v>201.89</v>
      </c>
      <c r="CE6" s="35">
        <f t="shared" si="9"/>
        <v>259.67</v>
      </c>
      <c r="CF6" s="35">
        <f t="shared" si="9"/>
        <v>224.81</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60.26</v>
      </c>
      <c r="CN6" s="35">
        <f t="shared" ref="CN6:CV6" si="10">IF(CN7="",NA(),CN7)</f>
        <v>61.39</v>
      </c>
      <c r="CO6" s="35">
        <f t="shared" si="10"/>
        <v>64.290000000000006</v>
      </c>
      <c r="CP6" s="35">
        <f t="shared" si="10"/>
        <v>66.680000000000007</v>
      </c>
      <c r="CQ6" s="35">
        <f t="shared" si="10"/>
        <v>70.239999999999995</v>
      </c>
      <c r="CR6" s="35">
        <f t="shared" si="10"/>
        <v>41.63</v>
      </c>
      <c r="CS6" s="35">
        <f t="shared" si="10"/>
        <v>44.89</v>
      </c>
      <c r="CT6" s="35">
        <f t="shared" si="10"/>
        <v>40.75</v>
      </c>
      <c r="CU6" s="35">
        <f t="shared" si="10"/>
        <v>42.4</v>
      </c>
      <c r="CV6" s="35">
        <f t="shared" si="10"/>
        <v>45.44</v>
      </c>
      <c r="CW6" s="34" t="str">
        <f>IF(CW7="","",IF(CW7="-","【-】","【"&amp;SUBSTITUTE(TEXT(CW7,"#,##0.00"),"-","△")&amp;"】"))</f>
        <v>【58.98】</v>
      </c>
      <c r="CX6" s="35">
        <f>IF(CX7="",NA(),CX7)</f>
        <v>70.78</v>
      </c>
      <c r="CY6" s="35">
        <f t="shared" ref="CY6:DG6" si="11">IF(CY7="",NA(),CY7)</f>
        <v>73.349999999999994</v>
      </c>
      <c r="CZ6" s="35">
        <f t="shared" si="11"/>
        <v>76.540000000000006</v>
      </c>
      <c r="DA6" s="35">
        <f t="shared" si="11"/>
        <v>80.239999999999995</v>
      </c>
      <c r="DB6" s="35">
        <f t="shared" si="11"/>
        <v>80.430000000000007</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412104</v>
      </c>
      <c r="D7" s="37">
        <v>47</v>
      </c>
      <c r="E7" s="37">
        <v>17</v>
      </c>
      <c r="F7" s="37">
        <v>1</v>
      </c>
      <c r="G7" s="37">
        <v>0</v>
      </c>
      <c r="H7" s="37" t="s">
        <v>98</v>
      </c>
      <c r="I7" s="37" t="s">
        <v>99</v>
      </c>
      <c r="J7" s="37" t="s">
        <v>100</v>
      </c>
      <c r="K7" s="37" t="s">
        <v>101</v>
      </c>
      <c r="L7" s="37" t="s">
        <v>102</v>
      </c>
      <c r="M7" s="37" t="s">
        <v>103</v>
      </c>
      <c r="N7" s="38" t="s">
        <v>104</v>
      </c>
      <c r="O7" s="38" t="s">
        <v>105</v>
      </c>
      <c r="P7" s="38">
        <v>34.130000000000003</v>
      </c>
      <c r="Q7" s="38">
        <v>85</v>
      </c>
      <c r="R7" s="38">
        <v>3780</v>
      </c>
      <c r="S7" s="38">
        <v>31775</v>
      </c>
      <c r="T7" s="38">
        <v>125.13</v>
      </c>
      <c r="U7" s="38">
        <v>253.94</v>
      </c>
      <c r="V7" s="38">
        <v>10808</v>
      </c>
      <c r="W7" s="38">
        <v>3.22</v>
      </c>
      <c r="X7" s="38">
        <v>3356.52</v>
      </c>
      <c r="Y7" s="38">
        <v>106.21</v>
      </c>
      <c r="Z7" s="38">
        <v>102.05</v>
      </c>
      <c r="AA7" s="38">
        <v>105.86</v>
      </c>
      <c r="AB7" s="38">
        <v>92.73</v>
      </c>
      <c r="AC7" s="38">
        <v>100.15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299.47000000000003</v>
      </c>
      <c r="BG7" s="38">
        <v>64.650000000000006</v>
      </c>
      <c r="BH7" s="38">
        <v>58.4</v>
      </c>
      <c r="BI7" s="38">
        <v>231.28</v>
      </c>
      <c r="BJ7" s="38">
        <v>56.82</v>
      </c>
      <c r="BK7" s="38">
        <v>1315.67</v>
      </c>
      <c r="BL7" s="38">
        <v>1240.1600000000001</v>
      </c>
      <c r="BM7" s="38">
        <v>1193.49</v>
      </c>
      <c r="BN7" s="38">
        <v>876.19</v>
      </c>
      <c r="BO7" s="38">
        <v>722.53</v>
      </c>
      <c r="BP7" s="38">
        <v>682.78</v>
      </c>
      <c r="BQ7" s="38">
        <v>95.33</v>
      </c>
      <c r="BR7" s="38">
        <v>103.78</v>
      </c>
      <c r="BS7" s="38">
        <v>111.78</v>
      </c>
      <c r="BT7" s="38">
        <v>87.83</v>
      </c>
      <c r="BU7" s="38">
        <v>100.09</v>
      </c>
      <c r="BV7" s="38">
        <v>60.78</v>
      </c>
      <c r="BW7" s="38">
        <v>60.17</v>
      </c>
      <c r="BX7" s="38">
        <v>65.569999999999993</v>
      </c>
      <c r="BY7" s="38">
        <v>75.7</v>
      </c>
      <c r="BZ7" s="38">
        <v>74.61</v>
      </c>
      <c r="CA7" s="38">
        <v>100.91</v>
      </c>
      <c r="CB7" s="38">
        <v>213.75</v>
      </c>
      <c r="CC7" s="38">
        <v>221.75</v>
      </c>
      <c r="CD7" s="38">
        <v>201.89</v>
      </c>
      <c r="CE7" s="38">
        <v>259.67</v>
      </c>
      <c r="CF7" s="38">
        <v>224.81</v>
      </c>
      <c r="CG7" s="38">
        <v>276.26</v>
      </c>
      <c r="CH7" s="38">
        <v>281.52999999999997</v>
      </c>
      <c r="CI7" s="38">
        <v>263.04000000000002</v>
      </c>
      <c r="CJ7" s="38">
        <v>230.04</v>
      </c>
      <c r="CK7" s="38">
        <v>233.5</v>
      </c>
      <c r="CL7" s="38">
        <v>136.86000000000001</v>
      </c>
      <c r="CM7" s="38">
        <v>60.26</v>
      </c>
      <c r="CN7" s="38">
        <v>61.39</v>
      </c>
      <c r="CO7" s="38">
        <v>64.290000000000006</v>
      </c>
      <c r="CP7" s="38">
        <v>66.680000000000007</v>
      </c>
      <c r="CQ7" s="38">
        <v>70.239999999999995</v>
      </c>
      <c r="CR7" s="38">
        <v>41.63</v>
      </c>
      <c r="CS7" s="38">
        <v>44.89</v>
      </c>
      <c r="CT7" s="38">
        <v>40.75</v>
      </c>
      <c r="CU7" s="38">
        <v>42.4</v>
      </c>
      <c r="CV7" s="38">
        <v>45.44</v>
      </c>
      <c r="CW7" s="38">
        <v>58.98</v>
      </c>
      <c r="CX7" s="38">
        <v>70.78</v>
      </c>
      <c r="CY7" s="38">
        <v>73.349999999999994</v>
      </c>
      <c r="CZ7" s="38">
        <v>76.540000000000006</v>
      </c>
      <c r="DA7" s="38">
        <v>80.239999999999995</v>
      </c>
      <c r="DB7" s="38">
        <v>80.430000000000007</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sa-araki</cp:lastModifiedBy>
  <cp:lastPrinted>2020-01-31T06:20:23Z</cp:lastPrinted>
  <dcterms:created xsi:type="dcterms:W3CDTF">2019-12-05T05:07:40Z</dcterms:created>
  <dcterms:modified xsi:type="dcterms:W3CDTF">2020-01-31T06:56:00Z</dcterms:modified>
  <cp:category/>
</cp:coreProperties>
</file>